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Sheet1!$A$5:$Y$149</definedName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<sst xmlns="http://schemas.openxmlformats.org/spreadsheetml/2006/main" count="499" uniqueCount="167">
  <si>
    <t>附件1：</t>
  </si>
  <si>
    <t>广东省乡镇和建制村通硬化路和通客车数据情况汇总表</t>
  </si>
  <si>
    <t>盖章：</t>
  </si>
  <si>
    <t>序号</t>
  </si>
  <si>
    <t>市</t>
  </si>
  <si>
    <t>县（区、市）</t>
  </si>
  <si>
    <t>乡级和村级单位总数（个）</t>
  </si>
  <si>
    <t>已通硬化路数量（个）</t>
  </si>
  <si>
    <t>不具备通硬化路条件数量（个）</t>
  </si>
  <si>
    <t>乡镇通硬化路率</t>
  </si>
  <si>
    <t>建制村通硬化路率</t>
  </si>
  <si>
    <t>已通客车数量（个）</t>
  </si>
  <si>
    <t>不具备通客车条件数量（个）</t>
  </si>
  <si>
    <t>乡镇通客车率</t>
  </si>
  <si>
    <t>建制村通客车率</t>
  </si>
  <si>
    <t>镇</t>
  </si>
  <si>
    <t>乡</t>
  </si>
  <si>
    <t>街道</t>
  </si>
  <si>
    <t>村民委员会</t>
  </si>
  <si>
    <t>社区居委会</t>
  </si>
  <si>
    <t>建制村</t>
  </si>
  <si>
    <t>合计</t>
  </si>
  <si>
    <t>广州市</t>
  </si>
  <si>
    <t>小计</t>
  </si>
  <si>
    <t>荔湾区</t>
  </si>
  <si>
    <t>/</t>
  </si>
  <si>
    <t>越秀区</t>
  </si>
  <si>
    <t>海珠区</t>
  </si>
  <si>
    <t>天河区</t>
  </si>
  <si>
    <t>白云区</t>
  </si>
  <si>
    <t>黄埔区</t>
  </si>
  <si>
    <t>番禺区</t>
  </si>
  <si>
    <t>花都区</t>
  </si>
  <si>
    <t>南沙区</t>
  </si>
  <si>
    <t>从化区</t>
  </si>
  <si>
    <t>增城区</t>
  </si>
  <si>
    <t>深圳市</t>
  </si>
  <si>
    <t>罗湖区</t>
  </si>
  <si>
    <t>福田区</t>
  </si>
  <si>
    <t>南山区</t>
  </si>
  <si>
    <t>宝安区</t>
  </si>
  <si>
    <t>龙岗区
(含大鹏新区)</t>
  </si>
  <si>
    <t>盐田区</t>
  </si>
  <si>
    <t>龙华区</t>
  </si>
  <si>
    <t>坪山区</t>
  </si>
  <si>
    <t>光明区</t>
  </si>
  <si>
    <t>珠海市</t>
  </si>
  <si>
    <t>香洲区</t>
  </si>
  <si>
    <t>金湾区</t>
  </si>
  <si>
    <t>斗门区</t>
  </si>
  <si>
    <t>汕头市</t>
  </si>
  <si>
    <t>龙湖区</t>
  </si>
  <si>
    <t>金平区</t>
  </si>
  <si>
    <t>濠江区</t>
  </si>
  <si>
    <t>潮阳区</t>
  </si>
  <si>
    <t>潮南区</t>
  </si>
  <si>
    <t>澄海区</t>
  </si>
  <si>
    <t>南澳县</t>
  </si>
  <si>
    <t>佛山市</t>
  </si>
  <si>
    <t>禅城区</t>
  </si>
  <si>
    <t>南海区</t>
  </si>
  <si>
    <t>顺德区</t>
  </si>
  <si>
    <t>三水区</t>
  </si>
  <si>
    <t>高明区</t>
  </si>
  <si>
    <t>韶关市</t>
  </si>
  <si>
    <t>武江区</t>
  </si>
  <si>
    <t>浈江区</t>
  </si>
  <si>
    <t>曲江区</t>
  </si>
  <si>
    <t>始兴县</t>
  </si>
  <si>
    <t>仁化县</t>
  </si>
  <si>
    <t>翁源县</t>
  </si>
  <si>
    <t>乳源瑶族自治县</t>
  </si>
  <si>
    <t>新丰县</t>
  </si>
  <si>
    <t>乐昌市</t>
  </si>
  <si>
    <t>南雄市</t>
  </si>
  <si>
    <t>河源市</t>
  </si>
  <si>
    <t>源城区
(含江东新区)</t>
  </si>
  <si>
    <t>紫金县
(含江东新区)</t>
  </si>
  <si>
    <t>龙川县</t>
  </si>
  <si>
    <t>连平县</t>
  </si>
  <si>
    <t>和平县</t>
  </si>
  <si>
    <t>东源县</t>
  </si>
  <si>
    <t>梅州市</t>
  </si>
  <si>
    <t>梅江区</t>
  </si>
  <si>
    <t>梅县区</t>
  </si>
  <si>
    <t>大埔县</t>
  </si>
  <si>
    <t>丰顺县</t>
  </si>
  <si>
    <t>五华县</t>
  </si>
  <si>
    <t>平远县</t>
  </si>
  <si>
    <t>蕉岭县</t>
  </si>
  <si>
    <t>兴宁市</t>
  </si>
  <si>
    <t>惠州市</t>
  </si>
  <si>
    <t>惠城区
(含仲恺高新区)</t>
  </si>
  <si>
    <t>惠阳区
(含大亚湾开发区)</t>
  </si>
  <si>
    <t>博罗县</t>
  </si>
  <si>
    <t>惠东县</t>
  </si>
  <si>
    <t>龙门县</t>
  </si>
  <si>
    <t>汕尾市</t>
  </si>
  <si>
    <t>城区
(含红海湾经济开发区)</t>
  </si>
  <si>
    <t>海丰县</t>
  </si>
  <si>
    <t>陆河县</t>
  </si>
  <si>
    <t>陆丰市
(含华侨管理区)</t>
  </si>
  <si>
    <t>东莞市</t>
  </si>
  <si>
    <t>中山市</t>
  </si>
  <si>
    <t>江门市</t>
  </si>
  <si>
    <t>蓬江区</t>
  </si>
  <si>
    <t>江海区</t>
  </si>
  <si>
    <t>新会区</t>
  </si>
  <si>
    <t>台山市</t>
  </si>
  <si>
    <t>开平市</t>
  </si>
  <si>
    <t>鹤山市</t>
  </si>
  <si>
    <t>恩平市</t>
  </si>
  <si>
    <t>阳江市</t>
  </si>
  <si>
    <t>江城区</t>
  </si>
  <si>
    <t>阳东区</t>
  </si>
  <si>
    <t>阳西县</t>
  </si>
  <si>
    <t>阳春市</t>
  </si>
  <si>
    <t>湛江市</t>
  </si>
  <si>
    <t>徐闻县</t>
  </si>
  <si>
    <t>雷州市</t>
  </si>
  <si>
    <t>遂溪县</t>
  </si>
  <si>
    <t>廉江市</t>
  </si>
  <si>
    <t>吴川市</t>
  </si>
  <si>
    <t>赤坎区</t>
  </si>
  <si>
    <t>霞山区</t>
  </si>
  <si>
    <t>坡头区</t>
  </si>
  <si>
    <t>麻章区
(含湛江经济技术开发区)</t>
  </si>
  <si>
    <t>茂名市</t>
  </si>
  <si>
    <t>茂南区</t>
  </si>
  <si>
    <t>电白区
(含茂名高新区、滨海新区)</t>
  </si>
  <si>
    <t>高州市</t>
  </si>
  <si>
    <t>化州市</t>
  </si>
  <si>
    <t>信宜市</t>
  </si>
  <si>
    <t>肇庆市</t>
  </si>
  <si>
    <t>端州区</t>
  </si>
  <si>
    <t>鼎湖区</t>
  </si>
  <si>
    <t>高要区</t>
  </si>
  <si>
    <t>广宁县</t>
  </si>
  <si>
    <t>怀集县</t>
  </si>
  <si>
    <t>封开县</t>
  </si>
  <si>
    <t>德庆县</t>
  </si>
  <si>
    <t>四会市
(含肇庆高新区)</t>
  </si>
  <si>
    <t>清远市</t>
  </si>
  <si>
    <t>清城区</t>
  </si>
  <si>
    <t>清新区</t>
  </si>
  <si>
    <t>佛冈县</t>
  </si>
  <si>
    <t>阳山县</t>
  </si>
  <si>
    <t>连山壮族瑶族自治县</t>
  </si>
  <si>
    <t>连南瑶族自治县</t>
  </si>
  <si>
    <t>英德市</t>
  </si>
  <si>
    <t>连州市</t>
  </si>
  <si>
    <t>潮州市</t>
  </si>
  <si>
    <t>潮安区
(含枫溪区)</t>
  </si>
  <si>
    <t>饶平县</t>
  </si>
  <si>
    <t>湘桥区
(含凤泉湖新区)</t>
  </si>
  <si>
    <t>揭阳市</t>
  </si>
  <si>
    <t>榕城区</t>
  </si>
  <si>
    <t>揭东区</t>
  </si>
  <si>
    <t>揭西县</t>
  </si>
  <si>
    <t>惠来县</t>
  </si>
  <si>
    <t>普宁市</t>
  </si>
  <si>
    <t>云浮市</t>
  </si>
  <si>
    <t>云城区</t>
  </si>
  <si>
    <t>云安区</t>
  </si>
  <si>
    <t>新兴县</t>
  </si>
  <si>
    <t>郁南县</t>
  </si>
  <si>
    <t>罗定市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</si>
</sst>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%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宋体"/>
      <charset val="134"/>
      <scheme val="minor"/>
    </font>
    <font>
      <u/>
      <sz val="18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 applyBorder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9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9" fontId="1" fillId="0" borderId="1" xfId="11" applyNumberFormat="1" applyFont="1" applyFill="1" applyBorder="1" applyAlignment="1">
      <alignment horizontal="center" vertical="center" wrapText="1"/>
    </xf>
    <xf numFmtId="9" fontId="1" fillId="0" borderId="1" xfId="49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9" fontId="1" fillId="0" borderId="1" xfId="49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DDF9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49"/>
  <sheetViews>
    <sheetView tabSelected="1" workbookViewId="0">
      <pane xSplit="4" ySplit="5" topLeftCell="E6" activePane="bottomRight" state="frozen"/>
      <selection/>
      <selection pane="topRight"/>
      <selection pane="bottomLeft"/>
      <selection pane="bottomRight" activeCell="I9" sqref="I9"/>
    </sheetView>
  </sheetViews>
  <sheetFormatPr defaultColWidth="8.89166666666667" defaultRowHeight="13.5"/>
  <cols>
    <col min="1" max="1" width="5.10833333333333" style="3" customWidth="1"/>
    <col min="2" max="2" width="7.55833333333333" style="3" customWidth="1"/>
    <col min="3" max="3" width="4.225" style="3" hidden="1" customWidth="1"/>
    <col min="4" max="4" width="24.8916666666667" style="3" customWidth="1"/>
    <col min="5" max="9" width="6.10833333333333" style="3" customWidth="1"/>
    <col min="10" max="11" width="5.10833333333333" style="3" customWidth="1"/>
    <col min="12" max="12" width="6.225" style="3" customWidth="1"/>
    <col min="13" max="15" width="5" style="3" customWidth="1"/>
    <col min="16" max="17" width="6.10833333333333" style="4" customWidth="1"/>
    <col min="18" max="19" width="5.10833333333333" style="3" customWidth="1"/>
    <col min="20" max="20" width="6.225" style="3" customWidth="1"/>
    <col min="21" max="23" width="5" style="3" customWidth="1"/>
    <col min="24" max="24" width="6.10833333333333" style="4" customWidth="1"/>
    <col min="25" max="25" width="6.10833333333333" style="5" customWidth="1"/>
    <col min="26" max="16384" width="8.89166666666667" style="1"/>
  </cols>
  <sheetData>
    <row r="1" spans="1:1">
      <c r="A1" s="3" t="s">
        <v>0</v>
      </c>
    </row>
    <row r="2" ht="28.05" customHeight="1" spans="1:25">
      <c r="A2" s="6" t="s">
        <v>1</v>
      </c>
      <c r="B2" s="7"/>
      <c r="C2" s="7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4"/>
      <c r="Q2" s="14"/>
      <c r="R2" s="6"/>
      <c r="S2" s="6"/>
      <c r="T2" s="6"/>
      <c r="U2" s="6"/>
      <c r="V2" s="6"/>
      <c r="W2" s="6"/>
      <c r="X2" s="14"/>
      <c r="Y2" s="19"/>
    </row>
    <row r="3" ht="19.05" customHeight="1" spans="1:25">
      <c r="A3" s="8" t="s">
        <v>2</v>
      </c>
      <c r="B3" s="8"/>
      <c r="C3" s="8"/>
      <c r="D3" s="8"/>
      <c r="E3" s="8"/>
      <c r="F3" s="8"/>
      <c r="G3" s="8"/>
      <c r="H3" s="6"/>
      <c r="I3" s="6"/>
      <c r="J3" s="6"/>
      <c r="K3" s="6"/>
      <c r="L3" s="6"/>
      <c r="M3" s="6"/>
      <c r="N3" s="6"/>
      <c r="O3" s="6"/>
      <c r="P3" s="14"/>
      <c r="Q3" s="14"/>
      <c r="R3" s="6"/>
      <c r="S3" s="6"/>
      <c r="T3" s="6"/>
      <c r="U3" s="6"/>
      <c r="V3" s="6"/>
      <c r="W3" s="6"/>
      <c r="X3" s="14"/>
      <c r="Y3" s="19"/>
    </row>
    <row r="4" ht="33" customHeight="1" spans="1:25">
      <c r="A4" s="9" t="s">
        <v>3</v>
      </c>
      <c r="B4" s="9" t="s">
        <v>4</v>
      </c>
      <c r="C4" s="9" t="s">
        <v>5</v>
      </c>
      <c r="D4" s="9"/>
      <c r="E4" s="9" t="s">
        <v>6</v>
      </c>
      <c r="F4" s="9"/>
      <c r="G4" s="9"/>
      <c r="H4" s="9"/>
      <c r="I4" s="9"/>
      <c r="J4" s="9" t="s">
        <v>7</v>
      </c>
      <c r="K4" s="9"/>
      <c r="L4" s="9"/>
      <c r="M4" s="9" t="s">
        <v>8</v>
      </c>
      <c r="N4" s="9"/>
      <c r="O4" s="9"/>
      <c r="P4" s="15" t="s">
        <v>9</v>
      </c>
      <c r="Q4" s="15" t="s">
        <v>10</v>
      </c>
      <c r="R4" s="9" t="s">
        <v>11</v>
      </c>
      <c r="S4" s="9"/>
      <c r="T4" s="9"/>
      <c r="U4" s="9" t="s">
        <v>12</v>
      </c>
      <c r="V4" s="9"/>
      <c r="W4" s="9"/>
      <c r="X4" s="15" t="s">
        <v>13</v>
      </c>
      <c r="Y4" s="20" t="s">
        <v>14</v>
      </c>
    </row>
    <row r="5" ht="46.05" customHeight="1" spans="1:25">
      <c r="A5" s="9"/>
      <c r="B5" s="9"/>
      <c r="C5" s="9"/>
      <c r="D5" s="9"/>
      <c r="E5" s="9" t="s">
        <v>15</v>
      </c>
      <c r="F5" s="9" t="s">
        <v>16</v>
      </c>
      <c r="G5" s="9" t="s">
        <v>17</v>
      </c>
      <c r="H5" s="9" t="s">
        <v>18</v>
      </c>
      <c r="I5" s="9" t="s">
        <v>19</v>
      </c>
      <c r="J5" s="9" t="s">
        <v>15</v>
      </c>
      <c r="K5" s="9" t="s">
        <v>16</v>
      </c>
      <c r="L5" s="9" t="s">
        <v>20</v>
      </c>
      <c r="M5" s="9" t="s">
        <v>15</v>
      </c>
      <c r="N5" s="9" t="s">
        <v>16</v>
      </c>
      <c r="O5" s="9" t="s">
        <v>20</v>
      </c>
      <c r="P5" s="15"/>
      <c r="Q5" s="15"/>
      <c r="R5" s="9" t="s">
        <v>15</v>
      </c>
      <c r="S5" s="9" t="s">
        <v>16</v>
      </c>
      <c r="T5" s="9" t="s">
        <v>20</v>
      </c>
      <c r="U5" s="9" t="s">
        <v>15</v>
      </c>
      <c r="V5" s="9" t="s">
        <v>16</v>
      </c>
      <c r="W5" s="9" t="s">
        <v>20</v>
      </c>
      <c r="X5" s="15"/>
      <c r="Y5" s="20"/>
    </row>
    <row r="6" ht="18" customHeight="1" spans="1:25">
      <c r="A6" s="10" t="s">
        <v>21</v>
      </c>
      <c r="B6" s="3">
        <v>21</v>
      </c>
      <c r="C6" s="10"/>
      <c r="D6" s="9">
        <v>122</v>
      </c>
      <c r="E6" s="9">
        <f t="shared" ref="E6:O6" si="0">SUM(E7,E19,E29,E33,E41,E47,E58,E65,E74,E80,E85,E86,E87,E95,E100,E110,E116,E125,E134,E138,E144)</f>
        <v>1123</v>
      </c>
      <c r="F6" s="9">
        <f t="shared" si="0"/>
        <v>11</v>
      </c>
      <c r="G6" s="9">
        <f t="shared" si="0"/>
        <v>469</v>
      </c>
      <c r="H6" s="9">
        <f t="shared" si="0"/>
        <v>19412</v>
      </c>
      <c r="I6" s="9">
        <f t="shared" si="0"/>
        <v>6806</v>
      </c>
      <c r="J6" s="9">
        <f t="shared" si="0"/>
        <v>1123</v>
      </c>
      <c r="K6" s="9">
        <f t="shared" si="0"/>
        <v>11</v>
      </c>
      <c r="L6" s="9">
        <f t="shared" si="0"/>
        <v>19412</v>
      </c>
      <c r="M6" s="9">
        <f t="shared" si="0"/>
        <v>0</v>
      </c>
      <c r="N6" s="9">
        <f t="shared" si="0"/>
        <v>0</v>
      </c>
      <c r="O6" s="9">
        <f t="shared" si="0"/>
        <v>0</v>
      </c>
      <c r="P6" s="15">
        <f>(J6+K6)/(E6+F6)</f>
        <v>1</v>
      </c>
      <c r="Q6" s="15">
        <f>L6/H6</f>
        <v>1</v>
      </c>
      <c r="R6" s="9">
        <f t="shared" ref="R6:W6" si="1">SUM(R7,R19,R29,R33,R41,R47,R58,R65,R74,R80,R85,R86,R87,R95,R100,R110,R116,R125,R134,R138,R144)</f>
        <v>1123</v>
      </c>
      <c r="S6" s="9">
        <f t="shared" si="1"/>
        <v>11</v>
      </c>
      <c r="T6" s="9">
        <f t="shared" si="1"/>
        <v>19071</v>
      </c>
      <c r="U6" s="9">
        <f t="shared" si="1"/>
        <v>0</v>
      </c>
      <c r="V6" s="9">
        <f t="shared" si="1"/>
        <v>0</v>
      </c>
      <c r="W6" s="9">
        <f t="shared" si="1"/>
        <v>5</v>
      </c>
      <c r="X6" s="15">
        <f>(R6+S6)/(E6+F6)</f>
        <v>1</v>
      </c>
      <c r="Y6" s="20">
        <f>T6/H6</f>
        <v>0.982433546260045</v>
      </c>
    </row>
    <row r="7" ht="18" customHeight="1" spans="1:25">
      <c r="A7" s="9">
        <v>1</v>
      </c>
      <c r="B7" s="9" t="s">
        <v>22</v>
      </c>
      <c r="C7" s="9" t="s">
        <v>23</v>
      </c>
      <c r="D7" s="9"/>
      <c r="E7" s="9">
        <f>SUM(E8:E18)</f>
        <v>34</v>
      </c>
      <c r="F7" s="9">
        <f t="shared" ref="F7:W7" si="2">SUM(F8:F18)</f>
        <v>0</v>
      </c>
      <c r="G7" s="9">
        <f t="shared" si="2"/>
        <v>136</v>
      </c>
      <c r="H7" s="9">
        <f t="shared" si="2"/>
        <v>1142</v>
      </c>
      <c r="I7" s="9">
        <f t="shared" si="2"/>
        <v>1575</v>
      </c>
      <c r="J7" s="9">
        <f t="shared" si="2"/>
        <v>34</v>
      </c>
      <c r="K7" s="9">
        <f t="shared" si="2"/>
        <v>0</v>
      </c>
      <c r="L7" s="9">
        <f t="shared" si="2"/>
        <v>1142</v>
      </c>
      <c r="M7" s="9">
        <f t="shared" si="2"/>
        <v>0</v>
      </c>
      <c r="N7" s="9">
        <f t="shared" si="2"/>
        <v>0</v>
      </c>
      <c r="O7" s="9">
        <f t="shared" si="2"/>
        <v>0</v>
      </c>
      <c r="P7" s="16">
        <f>(J7+K7)/(E7+F7-M7-N7)</f>
        <v>1</v>
      </c>
      <c r="Q7" s="16">
        <f>L7/(H7-O7)</f>
        <v>1</v>
      </c>
      <c r="R7" s="9">
        <f t="shared" si="2"/>
        <v>34</v>
      </c>
      <c r="S7" s="9">
        <f t="shared" si="2"/>
        <v>0</v>
      </c>
      <c r="T7" s="9">
        <f t="shared" si="2"/>
        <v>1142</v>
      </c>
      <c r="U7" s="9">
        <f t="shared" si="2"/>
        <v>0</v>
      </c>
      <c r="V7" s="9">
        <f t="shared" si="2"/>
        <v>0</v>
      </c>
      <c r="W7" s="9">
        <f t="shared" si="2"/>
        <v>0</v>
      </c>
      <c r="X7" s="16">
        <f>(R7+S7)/(E7+F7-U7-V7)</f>
        <v>1</v>
      </c>
      <c r="Y7" s="16">
        <f>T7/(H7-W7)</f>
        <v>1</v>
      </c>
    </row>
    <row r="8" ht="18" customHeight="1" spans="1:25">
      <c r="A8" s="9"/>
      <c r="B8" s="9"/>
      <c r="C8" s="9">
        <v>1</v>
      </c>
      <c r="D8" s="9" t="s">
        <v>24</v>
      </c>
      <c r="E8" s="9">
        <v>0</v>
      </c>
      <c r="F8" s="9">
        <v>0</v>
      </c>
      <c r="G8" s="9">
        <v>22</v>
      </c>
      <c r="H8" s="9">
        <v>0</v>
      </c>
      <c r="I8" s="9">
        <v>186</v>
      </c>
      <c r="J8" s="9" t="s">
        <v>25</v>
      </c>
      <c r="K8" s="9" t="s">
        <v>25</v>
      </c>
      <c r="L8" s="9" t="s">
        <v>25</v>
      </c>
      <c r="M8" s="9" t="s">
        <v>25</v>
      </c>
      <c r="N8" s="9" t="s">
        <v>25</v>
      </c>
      <c r="O8" s="9" t="s">
        <v>25</v>
      </c>
      <c r="P8" s="15" t="s">
        <v>25</v>
      </c>
      <c r="Q8" s="15" t="s">
        <v>25</v>
      </c>
      <c r="R8" s="9" t="s">
        <v>25</v>
      </c>
      <c r="S8" s="9" t="s">
        <v>25</v>
      </c>
      <c r="T8" s="9" t="s">
        <v>25</v>
      </c>
      <c r="U8" s="9" t="s">
        <v>25</v>
      </c>
      <c r="V8" s="9" t="s">
        <v>25</v>
      </c>
      <c r="W8" s="9" t="s">
        <v>25</v>
      </c>
      <c r="X8" s="15" t="s">
        <v>25</v>
      </c>
      <c r="Y8" s="15" t="s">
        <v>25</v>
      </c>
    </row>
    <row r="9" ht="18" customHeight="1" spans="1:25">
      <c r="A9" s="9"/>
      <c r="B9" s="9"/>
      <c r="C9" s="9">
        <v>2</v>
      </c>
      <c r="D9" s="9" t="s">
        <v>26</v>
      </c>
      <c r="E9" s="9">
        <v>0</v>
      </c>
      <c r="F9" s="9">
        <v>0</v>
      </c>
      <c r="G9" s="9">
        <v>18</v>
      </c>
      <c r="H9" s="9">
        <v>0</v>
      </c>
      <c r="I9" s="9">
        <v>222</v>
      </c>
      <c r="J9" s="9" t="s">
        <v>25</v>
      </c>
      <c r="K9" s="9" t="s">
        <v>25</v>
      </c>
      <c r="L9" s="9" t="s">
        <v>25</v>
      </c>
      <c r="M9" s="9" t="s">
        <v>25</v>
      </c>
      <c r="N9" s="9" t="s">
        <v>25</v>
      </c>
      <c r="O9" s="9" t="s">
        <v>25</v>
      </c>
      <c r="P9" s="15" t="s">
        <v>25</v>
      </c>
      <c r="Q9" s="15" t="s">
        <v>25</v>
      </c>
      <c r="R9" s="9" t="s">
        <v>25</v>
      </c>
      <c r="S9" s="9" t="s">
        <v>25</v>
      </c>
      <c r="T9" s="9" t="s">
        <v>25</v>
      </c>
      <c r="U9" s="9" t="s">
        <v>25</v>
      </c>
      <c r="V9" s="9" t="s">
        <v>25</v>
      </c>
      <c r="W9" s="9" t="s">
        <v>25</v>
      </c>
      <c r="X9" s="15" t="s">
        <v>25</v>
      </c>
      <c r="Y9" s="15" t="s">
        <v>25</v>
      </c>
    </row>
    <row r="10" ht="18" customHeight="1" spans="1:25">
      <c r="A10" s="9"/>
      <c r="B10" s="9"/>
      <c r="C10" s="9">
        <v>3</v>
      </c>
      <c r="D10" s="9" t="s">
        <v>27</v>
      </c>
      <c r="E10" s="9">
        <v>0</v>
      </c>
      <c r="F10" s="9">
        <v>0</v>
      </c>
      <c r="G10" s="9">
        <v>18</v>
      </c>
      <c r="H10" s="9">
        <v>0</v>
      </c>
      <c r="I10" s="9">
        <v>265</v>
      </c>
      <c r="J10" s="9" t="s">
        <v>25</v>
      </c>
      <c r="K10" s="9" t="s">
        <v>25</v>
      </c>
      <c r="L10" s="9" t="s">
        <v>25</v>
      </c>
      <c r="M10" s="9" t="s">
        <v>25</v>
      </c>
      <c r="N10" s="9" t="s">
        <v>25</v>
      </c>
      <c r="O10" s="9" t="s">
        <v>25</v>
      </c>
      <c r="P10" s="15" t="s">
        <v>25</v>
      </c>
      <c r="Q10" s="15" t="s">
        <v>25</v>
      </c>
      <c r="R10" s="9" t="s">
        <v>25</v>
      </c>
      <c r="S10" s="9" t="s">
        <v>25</v>
      </c>
      <c r="T10" s="9" t="s">
        <v>25</v>
      </c>
      <c r="U10" s="9" t="s">
        <v>25</v>
      </c>
      <c r="V10" s="9" t="s">
        <v>25</v>
      </c>
      <c r="W10" s="9" t="s">
        <v>25</v>
      </c>
      <c r="X10" s="15" t="s">
        <v>25</v>
      </c>
      <c r="Y10" s="15" t="s">
        <v>25</v>
      </c>
    </row>
    <row r="11" ht="18" customHeight="1" spans="1:25">
      <c r="A11" s="9"/>
      <c r="B11" s="9"/>
      <c r="C11" s="9">
        <v>4</v>
      </c>
      <c r="D11" s="9" t="s">
        <v>28</v>
      </c>
      <c r="E11" s="9">
        <v>0</v>
      </c>
      <c r="F11" s="9">
        <v>0</v>
      </c>
      <c r="G11" s="9">
        <v>21</v>
      </c>
      <c r="H11" s="9">
        <v>0</v>
      </c>
      <c r="I11" s="9">
        <v>219</v>
      </c>
      <c r="J11" s="9" t="s">
        <v>25</v>
      </c>
      <c r="K11" s="9" t="s">
        <v>25</v>
      </c>
      <c r="L11" s="9" t="s">
        <v>25</v>
      </c>
      <c r="M11" s="9" t="s">
        <v>25</v>
      </c>
      <c r="N11" s="9" t="s">
        <v>25</v>
      </c>
      <c r="O11" s="9" t="s">
        <v>25</v>
      </c>
      <c r="P11" s="15" t="s">
        <v>25</v>
      </c>
      <c r="Q11" s="15" t="s">
        <v>25</v>
      </c>
      <c r="R11" s="9" t="s">
        <v>25</v>
      </c>
      <c r="S11" s="9" t="s">
        <v>25</v>
      </c>
      <c r="T11" s="9" t="s">
        <v>25</v>
      </c>
      <c r="U11" s="9" t="s">
        <v>25</v>
      </c>
      <c r="V11" s="9" t="s">
        <v>25</v>
      </c>
      <c r="W11" s="9" t="s">
        <v>25</v>
      </c>
      <c r="X11" s="15" t="s">
        <v>25</v>
      </c>
      <c r="Y11" s="15" t="s">
        <v>25</v>
      </c>
    </row>
    <row r="12" ht="18" customHeight="1" spans="1:25">
      <c r="A12" s="9"/>
      <c r="B12" s="9"/>
      <c r="C12" s="9">
        <v>5</v>
      </c>
      <c r="D12" s="9" t="s">
        <v>29</v>
      </c>
      <c r="E12" s="9">
        <v>4</v>
      </c>
      <c r="F12" s="9">
        <v>0</v>
      </c>
      <c r="G12" s="9">
        <v>18</v>
      </c>
      <c r="H12" s="9">
        <v>118</v>
      </c>
      <c r="I12" s="9">
        <v>278</v>
      </c>
      <c r="J12" s="9">
        <f t="shared" ref="J12:J18" si="3">E12</f>
        <v>4</v>
      </c>
      <c r="K12" s="9">
        <v>0</v>
      </c>
      <c r="L12" s="9">
        <f t="shared" ref="L12:L18" si="4">H12</f>
        <v>118</v>
      </c>
      <c r="M12" s="9">
        <v>0</v>
      </c>
      <c r="N12" s="9">
        <v>0</v>
      </c>
      <c r="O12" s="9">
        <v>0</v>
      </c>
      <c r="P12" s="16">
        <f t="shared" ref="P12:P18" si="5">(J12+K12)/(E12+F12-M12-N12)</f>
        <v>1</v>
      </c>
      <c r="Q12" s="16">
        <f t="shared" ref="Q12:Q18" si="6">L12/(H12-O12)</f>
        <v>1</v>
      </c>
      <c r="R12" s="9">
        <f t="shared" ref="R12:W12" si="7">J12</f>
        <v>4</v>
      </c>
      <c r="S12" s="9">
        <f t="shared" si="7"/>
        <v>0</v>
      </c>
      <c r="T12" s="9">
        <f t="shared" si="7"/>
        <v>118</v>
      </c>
      <c r="U12" s="9">
        <f t="shared" si="7"/>
        <v>0</v>
      </c>
      <c r="V12" s="9">
        <f t="shared" si="7"/>
        <v>0</v>
      </c>
      <c r="W12" s="9">
        <f t="shared" si="7"/>
        <v>0</v>
      </c>
      <c r="X12" s="16">
        <f t="shared" ref="X12:X18" si="8">(R12+S12)/(E12+F12-U12-V12)</f>
        <v>1</v>
      </c>
      <c r="Y12" s="16">
        <f t="shared" ref="Y12:Y18" si="9">T12/(H12-W12)</f>
        <v>1</v>
      </c>
    </row>
    <row r="13" ht="18" customHeight="1" spans="1:25">
      <c r="A13" s="9"/>
      <c r="B13" s="9"/>
      <c r="C13" s="9">
        <v>6</v>
      </c>
      <c r="D13" s="9" t="s">
        <v>30</v>
      </c>
      <c r="E13" s="9">
        <v>1</v>
      </c>
      <c r="F13" s="9">
        <v>0</v>
      </c>
      <c r="G13" s="9">
        <v>14</v>
      </c>
      <c r="H13" s="9">
        <v>28</v>
      </c>
      <c r="I13" s="9">
        <v>102</v>
      </c>
      <c r="J13" s="9">
        <f t="shared" si="3"/>
        <v>1</v>
      </c>
      <c r="K13" s="9">
        <v>0</v>
      </c>
      <c r="L13" s="9">
        <f t="shared" si="4"/>
        <v>28</v>
      </c>
      <c r="M13" s="9">
        <v>0</v>
      </c>
      <c r="N13" s="9">
        <v>0</v>
      </c>
      <c r="O13" s="9">
        <v>0</v>
      </c>
      <c r="P13" s="16">
        <f t="shared" si="5"/>
        <v>1</v>
      </c>
      <c r="Q13" s="16">
        <f t="shared" si="6"/>
        <v>1</v>
      </c>
      <c r="R13" s="9">
        <f t="shared" ref="R13:W13" si="10">J13</f>
        <v>1</v>
      </c>
      <c r="S13" s="9">
        <f t="shared" si="10"/>
        <v>0</v>
      </c>
      <c r="T13" s="9">
        <f t="shared" si="10"/>
        <v>28</v>
      </c>
      <c r="U13" s="9">
        <f t="shared" si="10"/>
        <v>0</v>
      </c>
      <c r="V13" s="9">
        <f t="shared" si="10"/>
        <v>0</v>
      </c>
      <c r="W13" s="9">
        <f t="shared" si="10"/>
        <v>0</v>
      </c>
      <c r="X13" s="16">
        <f t="shared" si="8"/>
        <v>1</v>
      </c>
      <c r="Y13" s="16">
        <f t="shared" si="9"/>
        <v>1</v>
      </c>
    </row>
    <row r="14" ht="18" customHeight="1" spans="1:25">
      <c r="A14" s="9"/>
      <c r="B14" s="9"/>
      <c r="C14" s="9">
        <v>7</v>
      </c>
      <c r="D14" s="9" t="s">
        <v>31</v>
      </c>
      <c r="E14" s="9">
        <v>5</v>
      </c>
      <c r="F14" s="9">
        <v>0</v>
      </c>
      <c r="G14" s="9">
        <v>11</v>
      </c>
      <c r="H14" s="9">
        <v>177</v>
      </c>
      <c r="I14" s="9">
        <v>97</v>
      </c>
      <c r="J14" s="9">
        <f t="shared" si="3"/>
        <v>5</v>
      </c>
      <c r="K14" s="9">
        <v>0</v>
      </c>
      <c r="L14" s="9">
        <f t="shared" si="4"/>
        <v>177</v>
      </c>
      <c r="M14" s="9">
        <v>0</v>
      </c>
      <c r="N14" s="9">
        <v>0</v>
      </c>
      <c r="O14" s="9">
        <v>0</v>
      </c>
      <c r="P14" s="16">
        <f t="shared" si="5"/>
        <v>1</v>
      </c>
      <c r="Q14" s="16">
        <f t="shared" si="6"/>
        <v>1</v>
      </c>
      <c r="R14" s="9">
        <f t="shared" ref="R14:W14" si="11">J14</f>
        <v>5</v>
      </c>
      <c r="S14" s="9">
        <f t="shared" si="11"/>
        <v>0</v>
      </c>
      <c r="T14" s="9">
        <f t="shared" si="11"/>
        <v>177</v>
      </c>
      <c r="U14" s="9">
        <f t="shared" si="11"/>
        <v>0</v>
      </c>
      <c r="V14" s="9">
        <f t="shared" si="11"/>
        <v>0</v>
      </c>
      <c r="W14" s="9">
        <f t="shared" si="11"/>
        <v>0</v>
      </c>
      <c r="X14" s="16">
        <f t="shared" si="8"/>
        <v>1</v>
      </c>
      <c r="Y14" s="16">
        <f t="shared" si="9"/>
        <v>1</v>
      </c>
    </row>
    <row r="15" ht="18" customHeight="1" spans="1:25">
      <c r="A15" s="9"/>
      <c r="B15" s="9"/>
      <c r="C15" s="9">
        <v>8</v>
      </c>
      <c r="D15" s="9" t="s">
        <v>32</v>
      </c>
      <c r="E15" s="9">
        <v>6</v>
      </c>
      <c r="F15" s="9">
        <v>0</v>
      </c>
      <c r="G15" s="9">
        <v>4</v>
      </c>
      <c r="H15" s="9">
        <v>188</v>
      </c>
      <c r="I15" s="9">
        <v>64</v>
      </c>
      <c r="J15" s="9">
        <f t="shared" si="3"/>
        <v>6</v>
      </c>
      <c r="K15" s="9">
        <v>0</v>
      </c>
      <c r="L15" s="9">
        <f t="shared" si="4"/>
        <v>188</v>
      </c>
      <c r="M15" s="9">
        <v>0</v>
      </c>
      <c r="N15" s="9">
        <v>0</v>
      </c>
      <c r="O15" s="9">
        <v>0</v>
      </c>
      <c r="P15" s="16">
        <f t="shared" si="5"/>
        <v>1</v>
      </c>
      <c r="Q15" s="16">
        <f t="shared" si="6"/>
        <v>1</v>
      </c>
      <c r="R15" s="9">
        <f t="shared" ref="R15:W15" si="12">J15</f>
        <v>6</v>
      </c>
      <c r="S15" s="9">
        <f t="shared" si="12"/>
        <v>0</v>
      </c>
      <c r="T15" s="9">
        <f t="shared" si="12"/>
        <v>188</v>
      </c>
      <c r="U15" s="9">
        <f t="shared" si="12"/>
        <v>0</v>
      </c>
      <c r="V15" s="9">
        <f t="shared" si="12"/>
        <v>0</v>
      </c>
      <c r="W15" s="9">
        <f t="shared" si="12"/>
        <v>0</v>
      </c>
      <c r="X15" s="16">
        <f t="shared" si="8"/>
        <v>1</v>
      </c>
      <c r="Y15" s="16">
        <f t="shared" si="9"/>
        <v>1</v>
      </c>
    </row>
    <row r="16" ht="18" customHeight="1" spans="1:25">
      <c r="A16" s="9"/>
      <c r="B16" s="9"/>
      <c r="C16" s="9">
        <v>9</v>
      </c>
      <c r="D16" s="9" t="s">
        <v>33</v>
      </c>
      <c r="E16" s="9">
        <v>6</v>
      </c>
      <c r="F16" s="9">
        <v>0</v>
      </c>
      <c r="G16" s="9">
        <v>3</v>
      </c>
      <c r="H16" s="9">
        <v>128</v>
      </c>
      <c r="I16" s="9">
        <v>33</v>
      </c>
      <c r="J16" s="9">
        <f t="shared" si="3"/>
        <v>6</v>
      </c>
      <c r="K16" s="9">
        <v>0</v>
      </c>
      <c r="L16" s="9">
        <f t="shared" si="4"/>
        <v>128</v>
      </c>
      <c r="M16" s="9">
        <v>0</v>
      </c>
      <c r="N16" s="9">
        <v>0</v>
      </c>
      <c r="O16" s="9">
        <v>0</v>
      </c>
      <c r="P16" s="16">
        <f t="shared" si="5"/>
        <v>1</v>
      </c>
      <c r="Q16" s="16">
        <f t="shared" si="6"/>
        <v>1</v>
      </c>
      <c r="R16" s="9">
        <f t="shared" ref="R16:W16" si="13">J16</f>
        <v>6</v>
      </c>
      <c r="S16" s="9">
        <f t="shared" si="13"/>
        <v>0</v>
      </c>
      <c r="T16" s="9">
        <f t="shared" si="13"/>
        <v>128</v>
      </c>
      <c r="U16" s="9">
        <f t="shared" si="13"/>
        <v>0</v>
      </c>
      <c r="V16" s="9">
        <f t="shared" si="13"/>
        <v>0</v>
      </c>
      <c r="W16" s="9">
        <f t="shared" si="13"/>
        <v>0</v>
      </c>
      <c r="X16" s="16">
        <f t="shared" si="8"/>
        <v>1</v>
      </c>
      <c r="Y16" s="16">
        <f t="shared" si="9"/>
        <v>1</v>
      </c>
    </row>
    <row r="17" ht="18" customHeight="1" spans="1:25">
      <c r="A17" s="9"/>
      <c r="B17" s="9"/>
      <c r="C17" s="9">
        <v>10</v>
      </c>
      <c r="D17" s="9" t="s">
        <v>34</v>
      </c>
      <c r="E17" s="9">
        <v>5</v>
      </c>
      <c r="F17" s="9">
        <v>0</v>
      </c>
      <c r="G17" s="9">
        <v>3</v>
      </c>
      <c r="H17" s="9">
        <v>221</v>
      </c>
      <c r="I17" s="9">
        <v>52</v>
      </c>
      <c r="J17" s="9">
        <f t="shared" si="3"/>
        <v>5</v>
      </c>
      <c r="K17" s="9">
        <v>0</v>
      </c>
      <c r="L17" s="9">
        <f t="shared" si="4"/>
        <v>221</v>
      </c>
      <c r="M17" s="9">
        <v>0</v>
      </c>
      <c r="N17" s="9">
        <v>0</v>
      </c>
      <c r="O17" s="9">
        <v>0</v>
      </c>
      <c r="P17" s="16">
        <f t="shared" si="5"/>
        <v>1</v>
      </c>
      <c r="Q17" s="16">
        <f t="shared" si="6"/>
        <v>1</v>
      </c>
      <c r="R17" s="9">
        <f t="shared" ref="R17:W17" si="14">J17</f>
        <v>5</v>
      </c>
      <c r="S17" s="9">
        <f t="shared" si="14"/>
        <v>0</v>
      </c>
      <c r="T17" s="9">
        <f t="shared" si="14"/>
        <v>221</v>
      </c>
      <c r="U17" s="9">
        <f t="shared" si="14"/>
        <v>0</v>
      </c>
      <c r="V17" s="9">
        <f t="shared" si="14"/>
        <v>0</v>
      </c>
      <c r="W17" s="9">
        <f t="shared" si="14"/>
        <v>0</v>
      </c>
      <c r="X17" s="16">
        <f t="shared" si="8"/>
        <v>1</v>
      </c>
      <c r="Y17" s="16">
        <f t="shared" si="9"/>
        <v>1</v>
      </c>
    </row>
    <row r="18" ht="18" customHeight="1" spans="1:25">
      <c r="A18" s="9"/>
      <c r="B18" s="9"/>
      <c r="C18" s="9">
        <v>11</v>
      </c>
      <c r="D18" s="9" t="s">
        <v>35</v>
      </c>
      <c r="E18" s="9">
        <v>7</v>
      </c>
      <c r="F18" s="9">
        <v>0</v>
      </c>
      <c r="G18" s="9">
        <v>4</v>
      </c>
      <c r="H18" s="9">
        <v>282</v>
      </c>
      <c r="I18" s="9">
        <v>57</v>
      </c>
      <c r="J18" s="9">
        <f t="shared" si="3"/>
        <v>7</v>
      </c>
      <c r="K18" s="9">
        <v>0</v>
      </c>
      <c r="L18" s="9">
        <f t="shared" si="4"/>
        <v>282</v>
      </c>
      <c r="M18" s="9">
        <v>0</v>
      </c>
      <c r="N18" s="9">
        <v>0</v>
      </c>
      <c r="O18" s="9">
        <v>0</v>
      </c>
      <c r="P18" s="16">
        <f t="shared" si="5"/>
        <v>1</v>
      </c>
      <c r="Q18" s="16">
        <f t="shared" si="6"/>
        <v>1</v>
      </c>
      <c r="R18" s="9">
        <f t="shared" ref="R18:W18" si="15">J18</f>
        <v>7</v>
      </c>
      <c r="S18" s="9">
        <f t="shared" si="15"/>
        <v>0</v>
      </c>
      <c r="T18" s="9">
        <f t="shared" si="15"/>
        <v>282</v>
      </c>
      <c r="U18" s="9">
        <f t="shared" si="15"/>
        <v>0</v>
      </c>
      <c r="V18" s="9">
        <f t="shared" si="15"/>
        <v>0</v>
      </c>
      <c r="W18" s="9">
        <f t="shared" si="15"/>
        <v>0</v>
      </c>
      <c r="X18" s="16">
        <f t="shared" si="8"/>
        <v>1</v>
      </c>
      <c r="Y18" s="16">
        <f t="shared" si="9"/>
        <v>1</v>
      </c>
    </row>
    <row r="19" ht="18" customHeight="1" spans="1:25">
      <c r="A19" s="9">
        <v>2</v>
      </c>
      <c r="B19" s="9" t="s">
        <v>36</v>
      </c>
      <c r="C19" s="9" t="s">
        <v>23</v>
      </c>
      <c r="D19" s="9"/>
      <c r="E19" s="9">
        <f>SUM(E20:E28)</f>
        <v>0</v>
      </c>
      <c r="F19" s="9">
        <f>SUM(F20:F28)</f>
        <v>0</v>
      </c>
      <c r="G19" s="9">
        <f>SUM(G20:G28)</f>
        <v>74</v>
      </c>
      <c r="H19" s="9">
        <f>SUM(H20:H28)</f>
        <v>0</v>
      </c>
      <c r="I19" s="9">
        <f>SUM(I20:I28)</f>
        <v>809</v>
      </c>
      <c r="J19" s="9" t="s">
        <v>25</v>
      </c>
      <c r="K19" s="9" t="s">
        <v>25</v>
      </c>
      <c r="L19" s="9" t="s">
        <v>25</v>
      </c>
      <c r="M19" s="9" t="s">
        <v>25</v>
      </c>
      <c r="N19" s="9" t="s">
        <v>25</v>
      </c>
      <c r="O19" s="9" t="s">
        <v>25</v>
      </c>
      <c r="P19" s="15" t="s">
        <v>25</v>
      </c>
      <c r="Q19" s="15" t="s">
        <v>25</v>
      </c>
      <c r="R19" s="9" t="s">
        <v>25</v>
      </c>
      <c r="S19" s="9" t="s">
        <v>25</v>
      </c>
      <c r="T19" s="9" t="s">
        <v>25</v>
      </c>
      <c r="U19" s="9" t="s">
        <v>25</v>
      </c>
      <c r="V19" s="9" t="s">
        <v>25</v>
      </c>
      <c r="W19" s="9" t="s">
        <v>25</v>
      </c>
      <c r="X19" s="15" t="s">
        <v>25</v>
      </c>
      <c r="Y19" s="20" t="s">
        <v>25</v>
      </c>
    </row>
    <row r="20" ht="18" customHeight="1" spans="1:25">
      <c r="A20" s="9"/>
      <c r="B20" s="9"/>
      <c r="C20" s="9">
        <v>1</v>
      </c>
      <c r="D20" s="9" t="s">
        <v>37</v>
      </c>
      <c r="E20" s="9">
        <v>0</v>
      </c>
      <c r="F20" s="9">
        <v>0</v>
      </c>
      <c r="G20" s="9">
        <v>10</v>
      </c>
      <c r="H20" s="9">
        <v>0</v>
      </c>
      <c r="I20" s="9">
        <v>112</v>
      </c>
      <c r="J20" s="9" t="s">
        <v>25</v>
      </c>
      <c r="K20" s="9" t="s">
        <v>25</v>
      </c>
      <c r="L20" s="9" t="s">
        <v>25</v>
      </c>
      <c r="M20" s="9" t="s">
        <v>25</v>
      </c>
      <c r="N20" s="9" t="s">
        <v>25</v>
      </c>
      <c r="O20" s="9" t="s">
        <v>25</v>
      </c>
      <c r="P20" s="15" t="s">
        <v>25</v>
      </c>
      <c r="Q20" s="15" t="s">
        <v>25</v>
      </c>
      <c r="R20" s="9" t="s">
        <v>25</v>
      </c>
      <c r="S20" s="9" t="s">
        <v>25</v>
      </c>
      <c r="T20" s="9" t="s">
        <v>25</v>
      </c>
      <c r="U20" s="9" t="s">
        <v>25</v>
      </c>
      <c r="V20" s="9" t="s">
        <v>25</v>
      </c>
      <c r="W20" s="9" t="s">
        <v>25</v>
      </c>
      <c r="X20" s="15" t="s">
        <v>25</v>
      </c>
      <c r="Y20" s="20" t="s">
        <v>25</v>
      </c>
    </row>
    <row r="21" ht="18" customHeight="1" spans="1:25">
      <c r="A21" s="9"/>
      <c r="B21" s="9"/>
      <c r="C21" s="9">
        <v>2</v>
      </c>
      <c r="D21" s="9" t="s">
        <v>38</v>
      </c>
      <c r="E21" s="9">
        <v>0</v>
      </c>
      <c r="F21" s="9">
        <v>0</v>
      </c>
      <c r="G21" s="9">
        <v>10</v>
      </c>
      <c r="H21" s="9">
        <v>0</v>
      </c>
      <c r="I21" s="9">
        <v>116</v>
      </c>
      <c r="J21" s="9" t="s">
        <v>25</v>
      </c>
      <c r="K21" s="9" t="s">
        <v>25</v>
      </c>
      <c r="L21" s="9" t="s">
        <v>25</v>
      </c>
      <c r="M21" s="9" t="s">
        <v>25</v>
      </c>
      <c r="N21" s="9" t="s">
        <v>25</v>
      </c>
      <c r="O21" s="9" t="s">
        <v>25</v>
      </c>
      <c r="P21" s="15" t="s">
        <v>25</v>
      </c>
      <c r="Q21" s="15" t="s">
        <v>25</v>
      </c>
      <c r="R21" s="9" t="s">
        <v>25</v>
      </c>
      <c r="S21" s="9" t="s">
        <v>25</v>
      </c>
      <c r="T21" s="9" t="s">
        <v>25</v>
      </c>
      <c r="U21" s="9" t="s">
        <v>25</v>
      </c>
      <c r="V21" s="9" t="s">
        <v>25</v>
      </c>
      <c r="W21" s="9" t="s">
        <v>25</v>
      </c>
      <c r="X21" s="15" t="s">
        <v>25</v>
      </c>
      <c r="Y21" s="20" t="s">
        <v>25</v>
      </c>
    </row>
    <row r="22" ht="18" customHeight="1" spans="1:25">
      <c r="A22" s="9"/>
      <c r="B22" s="9"/>
      <c r="C22" s="9">
        <v>3</v>
      </c>
      <c r="D22" s="9" t="s">
        <v>39</v>
      </c>
      <c r="E22" s="9">
        <v>0</v>
      </c>
      <c r="F22" s="9">
        <v>0</v>
      </c>
      <c r="G22" s="9">
        <v>8</v>
      </c>
      <c r="H22" s="9">
        <v>0</v>
      </c>
      <c r="I22" s="9">
        <v>108</v>
      </c>
      <c r="J22" s="9" t="s">
        <v>25</v>
      </c>
      <c r="K22" s="9" t="s">
        <v>25</v>
      </c>
      <c r="L22" s="9" t="s">
        <v>25</v>
      </c>
      <c r="M22" s="9" t="s">
        <v>25</v>
      </c>
      <c r="N22" s="9" t="s">
        <v>25</v>
      </c>
      <c r="O22" s="9" t="s">
        <v>25</v>
      </c>
      <c r="P22" s="15" t="s">
        <v>25</v>
      </c>
      <c r="Q22" s="15" t="s">
        <v>25</v>
      </c>
      <c r="R22" s="9" t="s">
        <v>25</v>
      </c>
      <c r="S22" s="9" t="s">
        <v>25</v>
      </c>
      <c r="T22" s="9" t="s">
        <v>25</v>
      </c>
      <c r="U22" s="9" t="s">
        <v>25</v>
      </c>
      <c r="V22" s="9" t="s">
        <v>25</v>
      </c>
      <c r="W22" s="9" t="s">
        <v>25</v>
      </c>
      <c r="X22" s="15" t="s">
        <v>25</v>
      </c>
      <c r="Y22" s="20" t="s">
        <v>25</v>
      </c>
    </row>
    <row r="23" ht="18" customHeight="1" spans="1:25">
      <c r="A23" s="9"/>
      <c r="B23" s="9"/>
      <c r="C23" s="9">
        <v>4</v>
      </c>
      <c r="D23" s="9" t="s">
        <v>40</v>
      </c>
      <c r="E23" s="9">
        <v>0</v>
      </c>
      <c r="F23" s="9">
        <v>0</v>
      </c>
      <c r="G23" s="9">
        <v>10</v>
      </c>
      <c r="H23" s="9">
        <v>0</v>
      </c>
      <c r="I23" s="9">
        <v>141</v>
      </c>
      <c r="J23" s="9" t="s">
        <v>25</v>
      </c>
      <c r="K23" s="9" t="s">
        <v>25</v>
      </c>
      <c r="L23" s="9" t="s">
        <v>25</v>
      </c>
      <c r="M23" s="9" t="s">
        <v>25</v>
      </c>
      <c r="N23" s="9" t="s">
        <v>25</v>
      </c>
      <c r="O23" s="9" t="s">
        <v>25</v>
      </c>
      <c r="P23" s="15" t="s">
        <v>25</v>
      </c>
      <c r="Q23" s="15" t="s">
        <v>25</v>
      </c>
      <c r="R23" s="9" t="s">
        <v>25</v>
      </c>
      <c r="S23" s="9" t="s">
        <v>25</v>
      </c>
      <c r="T23" s="9" t="s">
        <v>25</v>
      </c>
      <c r="U23" s="9" t="s">
        <v>25</v>
      </c>
      <c r="V23" s="9" t="s">
        <v>25</v>
      </c>
      <c r="W23" s="9" t="s">
        <v>25</v>
      </c>
      <c r="X23" s="15" t="s">
        <v>25</v>
      </c>
      <c r="Y23" s="20" t="s">
        <v>25</v>
      </c>
    </row>
    <row r="24" ht="30" customHeight="1" spans="1:25">
      <c r="A24" s="9"/>
      <c r="B24" s="9"/>
      <c r="C24" s="9">
        <v>5</v>
      </c>
      <c r="D24" s="9" t="s">
        <v>41</v>
      </c>
      <c r="E24" s="9">
        <v>0</v>
      </c>
      <c r="F24" s="9">
        <v>0</v>
      </c>
      <c r="G24" s="9">
        <v>14</v>
      </c>
      <c r="H24" s="9">
        <v>0</v>
      </c>
      <c r="I24" s="9">
        <v>144</v>
      </c>
      <c r="J24" s="9" t="s">
        <v>25</v>
      </c>
      <c r="K24" s="9" t="s">
        <v>25</v>
      </c>
      <c r="L24" s="9" t="s">
        <v>25</v>
      </c>
      <c r="M24" s="9" t="s">
        <v>25</v>
      </c>
      <c r="N24" s="9" t="s">
        <v>25</v>
      </c>
      <c r="O24" s="9" t="s">
        <v>25</v>
      </c>
      <c r="P24" s="15" t="s">
        <v>25</v>
      </c>
      <c r="Q24" s="15" t="s">
        <v>25</v>
      </c>
      <c r="R24" s="9" t="s">
        <v>25</v>
      </c>
      <c r="S24" s="9" t="s">
        <v>25</v>
      </c>
      <c r="T24" s="9" t="s">
        <v>25</v>
      </c>
      <c r="U24" s="9" t="s">
        <v>25</v>
      </c>
      <c r="V24" s="9" t="s">
        <v>25</v>
      </c>
      <c r="W24" s="9" t="s">
        <v>25</v>
      </c>
      <c r="X24" s="15" t="s">
        <v>25</v>
      </c>
      <c r="Y24" s="20" t="s">
        <v>25</v>
      </c>
    </row>
    <row r="25" ht="18" customHeight="1" spans="1:25">
      <c r="A25" s="9"/>
      <c r="B25" s="9"/>
      <c r="C25" s="9">
        <v>6</v>
      </c>
      <c r="D25" s="9" t="s">
        <v>42</v>
      </c>
      <c r="E25" s="9">
        <v>0</v>
      </c>
      <c r="F25" s="9">
        <v>0</v>
      </c>
      <c r="G25" s="9">
        <v>4</v>
      </c>
      <c r="H25" s="9">
        <v>0</v>
      </c>
      <c r="I25" s="9">
        <v>25</v>
      </c>
      <c r="J25" s="9" t="s">
        <v>25</v>
      </c>
      <c r="K25" s="9" t="s">
        <v>25</v>
      </c>
      <c r="L25" s="9" t="s">
        <v>25</v>
      </c>
      <c r="M25" s="9" t="s">
        <v>25</v>
      </c>
      <c r="N25" s="9" t="s">
        <v>25</v>
      </c>
      <c r="O25" s="9" t="s">
        <v>25</v>
      </c>
      <c r="P25" s="15" t="s">
        <v>25</v>
      </c>
      <c r="Q25" s="15" t="s">
        <v>25</v>
      </c>
      <c r="R25" s="9" t="s">
        <v>25</v>
      </c>
      <c r="S25" s="9" t="s">
        <v>25</v>
      </c>
      <c r="T25" s="9" t="s">
        <v>25</v>
      </c>
      <c r="U25" s="9" t="s">
        <v>25</v>
      </c>
      <c r="V25" s="9" t="s">
        <v>25</v>
      </c>
      <c r="W25" s="9" t="s">
        <v>25</v>
      </c>
      <c r="X25" s="15" t="s">
        <v>25</v>
      </c>
      <c r="Y25" s="20" t="s">
        <v>25</v>
      </c>
    </row>
    <row r="26" ht="18" customHeight="1" spans="1:25">
      <c r="A26" s="9"/>
      <c r="B26" s="9"/>
      <c r="C26" s="9">
        <v>7</v>
      </c>
      <c r="D26" s="9" t="s">
        <v>43</v>
      </c>
      <c r="E26" s="9">
        <v>0</v>
      </c>
      <c r="F26" s="9">
        <v>0</v>
      </c>
      <c r="G26" s="9">
        <v>6</v>
      </c>
      <c r="H26" s="9">
        <v>0</v>
      </c>
      <c r="I26" s="9">
        <v>108</v>
      </c>
      <c r="J26" s="9" t="s">
        <v>25</v>
      </c>
      <c r="K26" s="9" t="s">
        <v>25</v>
      </c>
      <c r="L26" s="9" t="s">
        <v>25</v>
      </c>
      <c r="M26" s="9" t="s">
        <v>25</v>
      </c>
      <c r="N26" s="9" t="s">
        <v>25</v>
      </c>
      <c r="O26" s="9" t="s">
        <v>25</v>
      </c>
      <c r="P26" s="15" t="s">
        <v>25</v>
      </c>
      <c r="Q26" s="15" t="s">
        <v>25</v>
      </c>
      <c r="R26" s="9" t="s">
        <v>25</v>
      </c>
      <c r="S26" s="9" t="s">
        <v>25</v>
      </c>
      <c r="T26" s="9" t="s">
        <v>25</v>
      </c>
      <c r="U26" s="9" t="s">
        <v>25</v>
      </c>
      <c r="V26" s="9" t="s">
        <v>25</v>
      </c>
      <c r="W26" s="9" t="s">
        <v>25</v>
      </c>
      <c r="X26" s="15" t="s">
        <v>25</v>
      </c>
      <c r="Y26" s="20" t="s">
        <v>25</v>
      </c>
    </row>
    <row r="27" ht="18" customHeight="1" spans="1:25">
      <c r="A27" s="9"/>
      <c r="B27" s="9"/>
      <c r="C27" s="9">
        <v>8</v>
      </c>
      <c r="D27" s="9" t="s">
        <v>44</v>
      </c>
      <c r="E27" s="9">
        <v>0</v>
      </c>
      <c r="F27" s="9">
        <v>0</v>
      </c>
      <c r="G27" s="9">
        <v>6</v>
      </c>
      <c r="H27" s="9">
        <v>0</v>
      </c>
      <c r="I27" s="9">
        <v>25</v>
      </c>
      <c r="J27" s="9" t="s">
        <v>25</v>
      </c>
      <c r="K27" s="9" t="s">
        <v>25</v>
      </c>
      <c r="L27" s="9" t="s">
        <v>25</v>
      </c>
      <c r="M27" s="9" t="s">
        <v>25</v>
      </c>
      <c r="N27" s="9" t="s">
        <v>25</v>
      </c>
      <c r="O27" s="9" t="s">
        <v>25</v>
      </c>
      <c r="P27" s="15" t="s">
        <v>25</v>
      </c>
      <c r="Q27" s="15" t="s">
        <v>25</v>
      </c>
      <c r="R27" s="9" t="s">
        <v>25</v>
      </c>
      <c r="S27" s="9" t="s">
        <v>25</v>
      </c>
      <c r="T27" s="9" t="s">
        <v>25</v>
      </c>
      <c r="U27" s="9" t="s">
        <v>25</v>
      </c>
      <c r="V27" s="9" t="s">
        <v>25</v>
      </c>
      <c r="W27" s="9" t="s">
        <v>25</v>
      </c>
      <c r="X27" s="15" t="s">
        <v>25</v>
      </c>
      <c r="Y27" s="20" t="s">
        <v>25</v>
      </c>
    </row>
    <row r="28" ht="18" customHeight="1" spans="1:25">
      <c r="A28" s="9"/>
      <c r="B28" s="9"/>
      <c r="C28" s="9">
        <v>9</v>
      </c>
      <c r="D28" s="9" t="s">
        <v>45</v>
      </c>
      <c r="E28" s="9">
        <v>0</v>
      </c>
      <c r="F28" s="9">
        <v>0</v>
      </c>
      <c r="G28" s="9">
        <v>6</v>
      </c>
      <c r="H28" s="9">
        <v>0</v>
      </c>
      <c r="I28" s="9">
        <v>30</v>
      </c>
      <c r="J28" s="9" t="s">
        <v>25</v>
      </c>
      <c r="K28" s="9" t="s">
        <v>25</v>
      </c>
      <c r="L28" s="9" t="s">
        <v>25</v>
      </c>
      <c r="M28" s="9" t="s">
        <v>25</v>
      </c>
      <c r="N28" s="9" t="s">
        <v>25</v>
      </c>
      <c r="O28" s="9" t="s">
        <v>25</v>
      </c>
      <c r="P28" s="15" t="s">
        <v>25</v>
      </c>
      <c r="Q28" s="15" t="s">
        <v>25</v>
      </c>
      <c r="R28" s="9" t="s">
        <v>25</v>
      </c>
      <c r="S28" s="9" t="s">
        <v>25</v>
      </c>
      <c r="T28" s="9" t="s">
        <v>25</v>
      </c>
      <c r="U28" s="9" t="s">
        <v>25</v>
      </c>
      <c r="V28" s="9" t="s">
        <v>25</v>
      </c>
      <c r="W28" s="9" t="s">
        <v>25</v>
      </c>
      <c r="X28" s="15" t="s">
        <v>25</v>
      </c>
      <c r="Y28" s="20" t="s">
        <v>25</v>
      </c>
    </row>
    <row r="29" ht="18" customHeight="1" spans="1:25">
      <c r="A29" s="9">
        <v>3</v>
      </c>
      <c r="B29" s="9" t="s">
        <v>46</v>
      </c>
      <c r="C29" s="9" t="s">
        <v>23</v>
      </c>
      <c r="D29" s="9"/>
      <c r="E29" s="9">
        <f>SUM(E30:E32)</f>
        <v>15</v>
      </c>
      <c r="F29" s="9">
        <f t="shared" ref="F29:W29" si="16">SUM(F30:F32)</f>
        <v>0</v>
      </c>
      <c r="G29" s="9">
        <f t="shared" si="16"/>
        <v>9</v>
      </c>
      <c r="H29" s="9">
        <f t="shared" si="16"/>
        <v>122</v>
      </c>
      <c r="I29" s="9">
        <f t="shared" si="16"/>
        <v>197</v>
      </c>
      <c r="J29" s="9">
        <f t="shared" si="16"/>
        <v>15</v>
      </c>
      <c r="K29" s="9">
        <f t="shared" si="16"/>
        <v>0</v>
      </c>
      <c r="L29" s="9">
        <f t="shared" si="16"/>
        <v>122</v>
      </c>
      <c r="M29" s="9">
        <f t="shared" si="16"/>
        <v>0</v>
      </c>
      <c r="N29" s="9">
        <f t="shared" si="16"/>
        <v>0</v>
      </c>
      <c r="O29" s="9">
        <f t="shared" si="16"/>
        <v>0</v>
      </c>
      <c r="P29" s="15">
        <v>1</v>
      </c>
      <c r="Q29" s="15">
        <v>1</v>
      </c>
      <c r="R29" s="9">
        <f t="shared" si="16"/>
        <v>15</v>
      </c>
      <c r="S29" s="9">
        <f t="shared" si="16"/>
        <v>0</v>
      </c>
      <c r="T29" s="9">
        <f t="shared" si="16"/>
        <v>122</v>
      </c>
      <c r="U29" s="9">
        <f t="shared" si="16"/>
        <v>0</v>
      </c>
      <c r="V29" s="9">
        <f t="shared" si="16"/>
        <v>0</v>
      </c>
      <c r="W29" s="9">
        <f t="shared" si="16"/>
        <v>0</v>
      </c>
      <c r="X29" s="15">
        <v>1</v>
      </c>
      <c r="Y29" s="15">
        <v>1</v>
      </c>
    </row>
    <row r="30" ht="18" customHeight="1" spans="1:25">
      <c r="A30" s="9"/>
      <c r="B30" s="9"/>
      <c r="C30" s="9">
        <v>1</v>
      </c>
      <c r="D30" s="9" t="s">
        <v>47</v>
      </c>
      <c r="E30" s="9">
        <v>6</v>
      </c>
      <c r="F30" s="9">
        <v>0</v>
      </c>
      <c r="G30" s="9">
        <v>8</v>
      </c>
      <c r="H30" s="9">
        <v>7</v>
      </c>
      <c r="I30" s="9">
        <v>145</v>
      </c>
      <c r="J30" s="9">
        <v>6</v>
      </c>
      <c r="K30" s="9">
        <v>0</v>
      </c>
      <c r="L30" s="9">
        <v>7</v>
      </c>
      <c r="M30" s="9">
        <v>0</v>
      </c>
      <c r="N30" s="9">
        <f t="shared" ref="N30:N34" si="17">SUM(N31:N33)</f>
        <v>0</v>
      </c>
      <c r="O30" s="9">
        <v>0</v>
      </c>
      <c r="P30" s="15">
        <v>1</v>
      </c>
      <c r="Q30" s="15">
        <v>1</v>
      </c>
      <c r="R30" s="9">
        <v>6</v>
      </c>
      <c r="S30" s="9">
        <v>0</v>
      </c>
      <c r="T30" s="9">
        <v>7</v>
      </c>
      <c r="U30" s="9">
        <v>0</v>
      </c>
      <c r="V30" s="9">
        <f t="shared" ref="V30:V34" si="18">SUM(V31:V33)</f>
        <v>0</v>
      </c>
      <c r="W30" s="9">
        <v>0</v>
      </c>
      <c r="X30" s="15">
        <v>1</v>
      </c>
      <c r="Y30" s="15">
        <v>1</v>
      </c>
    </row>
    <row r="31" ht="18" customHeight="1" spans="1:25">
      <c r="A31" s="9"/>
      <c r="B31" s="9"/>
      <c r="C31" s="9">
        <v>2</v>
      </c>
      <c r="D31" s="9" t="s">
        <v>48</v>
      </c>
      <c r="E31" s="9">
        <v>4</v>
      </c>
      <c r="F31" s="9">
        <v>0</v>
      </c>
      <c r="G31" s="9">
        <v>0</v>
      </c>
      <c r="H31" s="9">
        <v>14</v>
      </c>
      <c r="I31" s="9">
        <v>26</v>
      </c>
      <c r="J31" s="9">
        <v>4</v>
      </c>
      <c r="K31" s="9">
        <v>0</v>
      </c>
      <c r="L31" s="9">
        <v>14</v>
      </c>
      <c r="M31" s="9">
        <v>0</v>
      </c>
      <c r="N31" s="9">
        <f t="shared" si="17"/>
        <v>0</v>
      </c>
      <c r="O31" s="9">
        <v>0</v>
      </c>
      <c r="P31" s="15">
        <v>1</v>
      </c>
      <c r="Q31" s="15">
        <v>1</v>
      </c>
      <c r="R31" s="9">
        <v>4</v>
      </c>
      <c r="S31" s="9">
        <v>0</v>
      </c>
      <c r="T31" s="9">
        <v>14</v>
      </c>
      <c r="U31" s="9">
        <v>0</v>
      </c>
      <c r="V31" s="9">
        <f t="shared" si="18"/>
        <v>0</v>
      </c>
      <c r="W31" s="9">
        <v>0</v>
      </c>
      <c r="X31" s="15">
        <v>1</v>
      </c>
      <c r="Y31" s="15">
        <v>1</v>
      </c>
    </row>
    <row r="32" ht="18" customHeight="1" spans="1:25">
      <c r="A32" s="9"/>
      <c r="B32" s="9"/>
      <c r="C32" s="9">
        <v>3</v>
      </c>
      <c r="D32" s="9" t="s">
        <v>49</v>
      </c>
      <c r="E32" s="9">
        <v>5</v>
      </c>
      <c r="F32" s="9">
        <v>0</v>
      </c>
      <c r="G32" s="9">
        <v>1</v>
      </c>
      <c r="H32" s="9">
        <v>101</v>
      </c>
      <c r="I32" s="9">
        <v>26</v>
      </c>
      <c r="J32" s="9">
        <v>5</v>
      </c>
      <c r="K32" s="9">
        <v>0</v>
      </c>
      <c r="L32" s="9">
        <v>101</v>
      </c>
      <c r="M32" s="9">
        <v>0</v>
      </c>
      <c r="N32" s="9">
        <f t="shared" si="17"/>
        <v>0</v>
      </c>
      <c r="O32" s="9">
        <v>0</v>
      </c>
      <c r="P32" s="15">
        <v>1</v>
      </c>
      <c r="Q32" s="15">
        <v>1</v>
      </c>
      <c r="R32" s="9">
        <v>5</v>
      </c>
      <c r="S32" s="9">
        <v>0</v>
      </c>
      <c r="T32" s="9">
        <v>101</v>
      </c>
      <c r="U32" s="9">
        <v>0</v>
      </c>
      <c r="V32" s="9">
        <f t="shared" si="18"/>
        <v>0</v>
      </c>
      <c r="W32" s="9">
        <v>0</v>
      </c>
      <c r="X32" s="15">
        <v>1</v>
      </c>
      <c r="Y32" s="15">
        <v>1</v>
      </c>
    </row>
    <row r="33" ht="18" customHeight="1" spans="1:25">
      <c r="A33" s="9">
        <v>4</v>
      </c>
      <c r="B33" s="9" t="s">
        <v>50</v>
      </c>
      <c r="C33" s="9" t="s">
        <v>23</v>
      </c>
      <c r="D33" s="9"/>
      <c r="E33" s="9">
        <f t="shared" ref="E33" si="19">SUM(E34:E40)</f>
        <v>32</v>
      </c>
      <c r="F33" s="9">
        <f t="shared" ref="F33:O33" si="20">SUM(F34:F40)</f>
        <v>0</v>
      </c>
      <c r="G33" s="9">
        <f t="shared" si="20"/>
        <v>37</v>
      </c>
      <c r="H33" s="9">
        <f t="shared" si="20"/>
        <v>557</v>
      </c>
      <c r="I33" s="9">
        <f t="shared" si="20"/>
        <v>529</v>
      </c>
      <c r="J33" s="9">
        <f t="shared" si="20"/>
        <v>32</v>
      </c>
      <c r="K33" s="9">
        <f t="shared" si="20"/>
        <v>0</v>
      </c>
      <c r="L33" s="9">
        <f t="shared" si="20"/>
        <v>557</v>
      </c>
      <c r="M33" s="9">
        <f t="shared" si="20"/>
        <v>0</v>
      </c>
      <c r="N33" s="9">
        <f t="shared" si="20"/>
        <v>0</v>
      </c>
      <c r="O33" s="9">
        <f t="shared" si="20"/>
        <v>0</v>
      </c>
      <c r="P33" s="15">
        <v>1</v>
      </c>
      <c r="Q33" s="15">
        <v>1</v>
      </c>
      <c r="R33" s="9">
        <f t="shared" ref="R33:W33" si="21">SUM(R34:R40)</f>
        <v>32</v>
      </c>
      <c r="S33" s="9">
        <f t="shared" si="21"/>
        <v>0</v>
      </c>
      <c r="T33" s="9">
        <f t="shared" si="21"/>
        <v>557</v>
      </c>
      <c r="U33" s="9">
        <f t="shared" si="21"/>
        <v>0</v>
      </c>
      <c r="V33" s="9">
        <f t="shared" si="21"/>
        <v>0</v>
      </c>
      <c r="W33" s="9">
        <f t="shared" si="21"/>
        <v>0</v>
      </c>
      <c r="X33" s="15">
        <v>1</v>
      </c>
      <c r="Y33" s="15">
        <v>1</v>
      </c>
    </row>
    <row r="34" ht="18" customHeight="1" spans="1:25">
      <c r="A34" s="9"/>
      <c r="B34" s="9"/>
      <c r="C34" s="9">
        <v>1</v>
      </c>
      <c r="D34" s="9" t="s">
        <v>51</v>
      </c>
      <c r="E34" s="9">
        <v>2</v>
      </c>
      <c r="F34" s="9">
        <v>0</v>
      </c>
      <c r="G34" s="9">
        <v>5</v>
      </c>
      <c r="H34" s="9">
        <v>33</v>
      </c>
      <c r="I34" s="9">
        <v>88</v>
      </c>
      <c r="J34" s="9">
        <v>2</v>
      </c>
      <c r="K34" s="9">
        <v>0</v>
      </c>
      <c r="L34" s="9">
        <v>33</v>
      </c>
      <c r="M34" s="9">
        <v>0</v>
      </c>
      <c r="N34" s="9">
        <f t="shared" si="17"/>
        <v>0</v>
      </c>
      <c r="O34" s="9">
        <v>0</v>
      </c>
      <c r="P34" s="15">
        <v>1</v>
      </c>
      <c r="Q34" s="15">
        <v>1</v>
      </c>
      <c r="R34" s="9">
        <v>2</v>
      </c>
      <c r="S34" s="9">
        <v>0</v>
      </c>
      <c r="T34" s="9">
        <v>33</v>
      </c>
      <c r="U34" s="9">
        <v>0</v>
      </c>
      <c r="V34" s="9">
        <f t="shared" si="18"/>
        <v>0</v>
      </c>
      <c r="W34" s="9">
        <v>0</v>
      </c>
      <c r="X34" s="15">
        <v>1</v>
      </c>
      <c r="Y34" s="15">
        <v>1</v>
      </c>
    </row>
    <row r="35" ht="18" customHeight="1" spans="1:25">
      <c r="A35" s="9"/>
      <c r="B35" s="9"/>
      <c r="C35" s="9">
        <v>2</v>
      </c>
      <c r="D35" s="9" t="s">
        <v>52</v>
      </c>
      <c r="E35" s="9">
        <v>0</v>
      </c>
      <c r="F35" s="9">
        <v>0</v>
      </c>
      <c r="G35" s="9">
        <v>17</v>
      </c>
      <c r="H35" s="9">
        <v>0</v>
      </c>
      <c r="I35" s="9">
        <v>171</v>
      </c>
      <c r="J35" s="9" t="s">
        <v>25</v>
      </c>
      <c r="K35" s="9" t="s">
        <v>25</v>
      </c>
      <c r="L35" s="9" t="s">
        <v>25</v>
      </c>
      <c r="M35" s="9" t="s">
        <v>25</v>
      </c>
      <c r="N35" s="9" t="s">
        <v>25</v>
      </c>
      <c r="O35" s="9" t="s">
        <v>25</v>
      </c>
      <c r="P35" s="15" t="s">
        <v>25</v>
      </c>
      <c r="Q35" s="15" t="s">
        <v>25</v>
      </c>
      <c r="R35" s="9" t="s">
        <v>25</v>
      </c>
      <c r="S35" s="9" t="s">
        <v>25</v>
      </c>
      <c r="T35" s="9" t="s">
        <v>25</v>
      </c>
      <c r="U35" s="9" t="s">
        <v>25</v>
      </c>
      <c r="V35" s="9" t="s">
        <v>25</v>
      </c>
      <c r="W35" s="9" t="s">
        <v>25</v>
      </c>
      <c r="X35" s="15" t="s">
        <v>25</v>
      </c>
      <c r="Y35" s="15" t="s">
        <v>25</v>
      </c>
    </row>
    <row r="36" ht="18" customHeight="1" spans="1:25">
      <c r="A36" s="9"/>
      <c r="B36" s="9"/>
      <c r="C36" s="9">
        <v>3</v>
      </c>
      <c r="D36" s="9" t="s">
        <v>53</v>
      </c>
      <c r="E36" s="9">
        <v>0</v>
      </c>
      <c r="F36" s="9">
        <v>0</v>
      </c>
      <c r="G36" s="9">
        <v>7</v>
      </c>
      <c r="H36" s="9">
        <v>0</v>
      </c>
      <c r="I36" s="9">
        <v>60</v>
      </c>
      <c r="J36" s="9" t="s">
        <v>25</v>
      </c>
      <c r="K36" s="9" t="s">
        <v>25</v>
      </c>
      <c r="L36" s="9" t="s">
        <v>25</v>
      </c>
      <c r="M36" s="9" t="s">
        <v>25</v>
      </c>
      <c r="N36" s="9" t="s">
        <v>25</v>
      </c>
      <c r="O36" s="9" t="s">
        <v>25</v>
      </c>
      <c r="P36" s="15" t="s">
        <v>25</v>
      </c>
      <c r="Q36" s="15" t="s">
        <v>25</v>
      </c>
      <c r="R36" s="9" t="s">
        <v>25</v>
      </c>
      <c r="S36" s="9" t="s">
        <v>25</v>
      </c>
      <c r="T36" s="9" t="s">
        <v>25</v>
      </c>
      <c r="U36" s="9" t="s">
        <v>25</v>
      </c>
      <c r="V36" s="9" t="s">
        <v>25</v>
      </c>
      <c r="W36" s="9" t="s">
        <v>25</v>
      </c>
      <c r="X36" s="15" t="s">
        <v>25</v>
      </c>
      <c r="Y36" s="15" t="s">
        <v>25</v>
      </c>
    </row>
    <row r="37" ht="18" customHeight="1" spans="1:25">
      <c r="A37" s="9"/>
      <c r="B37" s="9"/>
      <c r="C37" s="9">
        <v>4</v>
      </c>
      <c r="D37" s="9" t="s">
        <v>54</v>
      </c>
      <c r="E37" s="9">
        <v>9</v>
      </c>
      <c r="F37" s="9">
        <v>0</v>
      </c>
      <c r="G37" s="9">
        <v>4</v>
      </c>
      <c r="H37" s="9">
        <v>179</v>
      </c>
      <c r="I37" s="9">
        <v>93</v>
      </c>
      <c r="J37" s="9">
        <v>9</v>
      </c>
      <c r="K37" s="9">
        <v>0</v>
      </c>
      <c r="L37" s="9">
        <v>179</v>
      </c>
      <c r="M37" s="9">
        <v>0</v>
      </c>
      <c r="N37" s="9">
        <f t="shared" ref="N37:N40" si="22">SUM(N38:N40)</f>
        <v>0</v>
      </c>
      <c r="O37" s="9">
        <v>0</v>
      </c>
      <c r="P37" s="15">
        <v>1</v>
      </c>
      <c r="Q37" s="15">
        <v>1</v>
      </c>
      <c r="R37" s="9">
        <v>9</v>
      </c>
      <c r="S37" s="9">
        <v>0</v>
      </c>
      <c r="T37" s="9">
        <v>179</v>
      </c>
      <c r="U37" s="9">
        <f t="shared" ref="U37:U40" si="23">SUM(U38:U40)</f>
        <v>0</v>
      </c>
      <c r="V37" s="9">
        <f t="shared" ref="V37:V40" si="24">SUM(V38:V40)</f>
        <v>0</v>
      </c>
      <c r="W37" s="9">
        <f t="shared" ref="W37:W40" si="25">SUM(W38:W40)</f>
        <v>0</v>
      </c>
      <c r="X37" s="15">
        <v>1</v>
      </c>
      <c r="Y37" s="15">
        <v>1</v>
      </c>
    </row>
    <row r="38" ht="18" customHeight="1" spans="1:25">
      <c r="A38" s="9"/>
      <c r="B38" s="9"/>
      <c r="C38" s="9">
        <v>5</v>
      </c>
      <c r="D38" s="9" t="s">
        <v>55</v>
      </c>
      <c r="E38" s="9">
        <v>10</v>
      </c>
      <c r="F38" s="9">
        <v>0</v>
      </c>
      <c r="G38" s="9">
        <v>1</v>
      </c>
      <c r="H38" s="9">
        <v>167</v>
      </c>
      <c r="I38" s="9">
        <v>65</v>
      </c>
      <c r="J38" s="9">
        <v>10</v>
      </c>
      <c r="K38" s="9">
        <v>0</v>
      </c>
      <c r="L38" s="9">
        <v>167</v>
      </c>
      <c r="M38" s="9">
        <v>0</v>
      </c>
      <c r="N38" s="9">
        <f t="shared" si="22"/>
        <v>0</v>
      </c>
      <c r="O38" s="9">
        <v>0</v>
      </c>
      <c r="P38" s="15">
        <v>1</v>
      </c>
      <c r="Q38" s="15">
        <v>1</v>
      </c>
      <c r="R38" s="9">
        <v>10</v>
      </c>
      <c r="S38" s="9">
        <v>0</v>
      </c>
      <c r="T38" s="9">
        <v>167</v>
      </c>
      <c r="U38" s="9">
        <f t="shared" si="23"/>
        <v>0</v>
      </c>
      <c r="V38" s="9">
        <f t="shared" si="24"/>
        <v>0</v>
      </c>
      <c r="W38" s="9">
        <f t="shared" si="25"/>
        <v>0</v>
      </c>
      <c r="X38" s="15">
        <v>1</v>
      </c>
      <c r="Y38" s="15">
        <v>1</v>
      </c>
    </row>
    <row r="39" ht="18" customHeight="1" spans="1:25">
      <c r="A39" s="9"/>
      <c r="B39" s="9"/>
      <c r="C39" s="9">
        <v>6</v>
      </c>
      <c r="D39" s="9" t="s">
        <v>56</v>
      </c>
      <c r="E39" s="9">
        <v>8</v>
      </c>
      <c r="F39" s="9">
        <v>0</v>
      </c>
      <c r="G39" s="9">
        <v>3</v>
      </c>
      <c r="H39" s="9">
        <v>137</v>
      </c>
      <c r="I39" s="9">
        <v>47</v>
      </c>
      <c r="J39" s="9">
        <v>8</v>
      </c>
      <c r="K39" s="9">
        <v>0</v>
      </c>
      <c r="L39" s="9">
        <v>137</v>
      </c>
      <c r="M39" s="9">
        <v>0</v>
      </c>
      <c r="N39" s="9">
        <f t="shared" si="22"/>
        <v>0</v>
      </c>
      <c r="O39" s="9">
        <v>0</v>
      </c>
      <c r="P39" s="15">
        <v>1</v>
      </c>
      <c r="Q39" s="15">
        <v>1</v>
      </c>
      <c r="R39" s="9">
        <v>8</v>
      </c>
      <c r="S39" s="9">
        <v>0</v>
      </c>
      <c r="T39" s="9">
        <v>137</v>
      </c>
      <c r="U39" s="9">
        <f t="shared" si="23"/>
        <v>0</v>
      </c>
      <c r="V39" s="9">
        <f t="shared" si="24"/>
        <v>0</v>
      </c>
      <c r="W39" s="9">
        <f t="shared" si="25"/>
        <v>0</v>
      </c>
      <c r="X39" s="15">
        <v>1</v>
      </c>
      <c r="Y39" s="15">
        <v>1</v>
      </c>
    </row>
    <row r="40" ht="18" customHeight="1" spans="1:25">
      <c r="A40" s="9"/>
      <c r="B40" s="9"/>
      <c r="C40" s="9">
        <v>7</v>
      </c>
      <c r="D40" s="9" t="s">
        <v>57</v>
      </c>
      <c r="E40" s="9">
        <v>3</v>
      </c>
      <c r="F40" s="9">
        <v>0</v>
      </c>
      <c r="G40" s="9">
        <v>0</v>
      </c>
      <c r="H40" s="9">
        <v>41</v>
      </c>
      <c r="I40" s="9">
        <v>5</v>
      </c>
      <c r="J40" s="9">
        <v>3</v>
      </c>
      <c r="K40" s="9">
        <v>0</v>
      </c>
      <c r="L40" s="9">
        <v>41</v>
      </c>
      <c r="M40" s="9">
        <v>0</v>
      </c>
      <c r="N40" s="9">
        <f t="shared" si="22"/>
        <v>0</v>
      </c>
      <c r="O40" s="9">
        <v>0</v>
      </c>
      <c r="P40" s="15">
        <v>1</v>
      </c>
      <c r="Q40" s="15">
        <v>1</v>
      </c>
      <c r="R40" s="9">
        <v>3</v>
      </c>
      <c r="S40" s="9">
        <v>0</v>
      </c>
      <c r="T40" s="9">
        <v>41</v>
      </c>
      <c r="U40" s="9">
        <f t="shared" si="23"/>
        <v>0</v>
      </c>
      <c r="V40" s="9">
        <f t="shared" si="24"/>
        <v>0</v>
      </c>
      <c r="W40" s="9">
        <f t="shared" si="25"/>
        <v>0</v>
      </c>
      <c r="X40" s="15">
        <v>1</v>
      </c>
      <c r="Y40" s="15">
        <v>1</v>
      </c>
    </row>
    <row r="41" ht="18" customHeight="1" spans="1:25">
      <c r="A41" s="9">
        <v>5</v>
      </c>
      <c r="B41" s="9" t="s">
        <v>58</v>
      </c>
      <c r="C41" s="9" t="s">
        <v>23</v>
      </c>
      <c r="D41" s="9"/>
      <c r="E41" s="9">
        <f>SUM(E42:E46)</f>
        <v>21</v>
      </c>
      <c r="F41" s="9">
        <f t="shared" ref="F41:O41" si="26">SUM(F42:F46)</f>
        <v>0</v>
      </c>
      <c r="G41" s="9">
        <f t="shared" si="26"/>
        <v>11</v>
      </c>
      <c r="H41" s="9">
        <f t="shared" si="26"/>
        <v>327</v>
      </c>
      <c r="I41" s="9">
        <f t="shared" si="26"/>
        <v>453</v>
      </c>
      <c r="J41" s="9">
        <f t="shared" si="26"/>
        <v>21</v>
      </c>
      <c r="K41" s="9">
        <v>0</v>
      </c>
      <c r="L41" s="9">
        <f t="shared" si="26"/>
        <v>327</v>
      </c>
      <c r="M41" s="9">
        <f t="shared" si="26"/>
        <v>0</v>
      </c>
      <c r="N41" s="9">
        <f t="shared" si="26"/>
        <v>0</v>
      </c>
      <c r="O41" s="9">
        <f t="shared" si="26"/>
        <v>0</v>
      </c>
      <c r="P41" s="15">
        <v>1</v>
      </c>
      <c r="Q41" s="17">
        <v>1</v>
      </c>
      <c r="R41" s="9">
        <f t="shared" ref="R41:W41" si="27">SUM(R42:R46)</f>
        <v>21</v>
      </c>
      <c r="S41" s="9">
        <v>0</v>
      </c>
      <c r="T41" s="9">
        <f t="shared" si="27"/>
        <v>327</v>
      </c>
      <c r="U41" s="9">
        <f t="shared" si="27"/>
        <v>0</v>
      </c>
      <c r="V41" s="9">
        <f t="shared" si="27"/>
        <v>0</v>
      </c>
      <c r="W41" s="9">
        <f t="shared" si="27"/>
        <v>0</v>
      </c>
      <c r="X41" s="15">
        <v>1</v>
      </c>
      <c r="Y41" s="17">
        <v>1</v>
      </c>
    </row>
    <row r="42" ht="18" customHeight="1" spans="1:25">
      <c r="A42" s="9"/>
      <c r="B42" s="9"/>
      <c r="C42" s="9">
        <v>1</v>
      </c>
      <c r="D42" s="9" t="s">
        <v>59</v>
      </c>
      <c r="E42" s="9">
        <v>1</v>
      </c>
      <c r="F42" s="9">
        <v>0</v>
      </c>
      <c r="G42" s="9">
        <v>3</v>
      </c>
      <c r="H42" s="11">
        <v>54</v>
      </c>
      <c r="I42" s="9">
        <v>92</v>
      </c>
      <c r="J42" s="9">
        <v>1</v>
      </c>
      <c r="K42" s="9">
        <v>0</v>
      </c>
      <c r="L42" s="11">
        <v>54</v>
      </c>
      <c r="M42" s="9">
        <f t="shared" ref="M42:O42" si="28">SUM(M43:M45)</f>
        <v>0</v>
      </c>
      <c r="N42" s="9">
        <f t="shared" si="28"/>
        <v>0</v>
      </c>
      <c r="O42" s="9">
        <f t="shared" si="28"/>
        <v>0</v>
      </c>
      <c r="P42" s="15">
        <v>1</v>
      </c>
      <c r="Q42" s="17">
        <v>1</v>
      </c>
      <c r="R42" s="9">
        <v>1</v>
      </c>
      <c r="S42" s="9">
        <v>0</v>
      </c>
      <c r="T42" s="11">
        <v>54</v>
      </c>
      <c r="U42" s="9">
        <f t="shared" ref="U42:W42" si="29">SUM(U43:U45)</f>
        <v>0</v>
      </c>
      <c r="V42" s="9">
        <f t="shared" si="29"/>
        <v>0</v>
      </c>
      <c r="W42" s="9">
        <f t="shared" si="29"/>
        <v>0</v>
      </c>
      <c r="X42" s="15">
        <v>1</v>
      </c>
      <c r="Y42" s="15">
        <v>1</v>
      </c>
    </row>
    <row r="43" ht="18" customHeight="1" spans="1:25">
      <c r="A43" s="9"/>
      <c r="B43" s="9"/>
      <c r="C43" s="9">
        <v>2</v>
      </c>
      <c r="D43" s="9" t="s">
        <v>60</v>
      </c>
      <c r="E43" s="11">
        <v>6</v>
      </c>
      <c r="F43" s="11">
        <v>0</v>
      </c>
      <c r="G43" s="11">
        <v>1</v>
      </c>
      <c r="H43" s="11">
        <v>66</v>
      </c>
      <c r="I43" s="11">
        <v>220</v>
      </c>
      <c r="J43" s="11">
        <v>6</v>
      </c>
      <c r="K43" s="9">
        <v>0</v>
      </c>
      <c r="L43" s="11">
        <v>66</v>
      </c>
      <c r="M43" s="9">
        <f t="shared" ref="M43:O46" si="30">SUM(M44:M46)</f>
        <v>0</v>
      </c>
      <c r="N43" s="9">
        <f t="shared" si="30"/>
        <v>0</v>
      </c>
      <c r="O43" s="9">
        <f t="shared" si="30"/>
        <v>0</v>
      </c>
      <c r="P43" s="15">
        <v>1</v>
      </c>
      <c r="Q43" s="17">
        <v>1</v>
      </c>
      <c r="R43" s="11">
        <v>6</v>
      </c>
      <c r="S43" s="9">
        <v>0</v>
      </c>
      <c r="T43" s="11">
        <v>66</v>
      </c>
      <c r="U43" s="9">
        <f t="shared" ref="U43:W46" si="31">SUM(U44:U46)</f>
        <v>0</v>
      </c>
      <c r="V43" s="9">
        <f t="shared" si="31"/>
        <v>0</v>
      </c>
      <c r="W43" s="9">
        <f t="shared" si="31"/>
        <v>0</v>
      </c>
      <c r="X43" s="17">
        <v>1</v>
      </c>
      <c r="Y43" s="17">
        <v>1</v>
      </c>
    </row>
    <row r="44" ht="18" customHeight="1" spans="1:25">
      <c r="A44" s="9"/>
      <c r="B44" s="9"/>
      <c r="C44" s="9">
        <v>3</v>
      </c>
      <c r="D44" s="9" t="s">
        <v>61</v>
      </c>
      <c r="E44" s="9">
        <v>6</v>
      </c>
      <c r="F44" s="9">
        <v>0</v>
      </c>
      <c r="G44" s="9">
        <v>4</v>
      </c>
      <c r="H44" s="11">
        <v>108</v>
      </c>
      <c r="I44" s="9">
        <v>97</v>
      </c>
      <c r="J44" s="9">
        <v>6</v>
      </c>
      <c r="K44" s="9">
        <v>0</v>
      </c>
      <c r="L44" s="11">
        <v>108</v>
      </c>
      <c r="M44" s="9">
        <f t="shared" si="30"/>
        <v>0</v>
      </c>
      <c r="N44" s="9">
        <f t="shared" si="30"/>
        <v>0</v>
      </c>
      <c r="O44" s="9">
        <f t="shared" si="30"/>
        <v>0</v>
      </c>
      <c r="P44" s="15">
        <v>1</v>
      </c>
      <c r="Q44" s="15">
        <v>1</v>
      </c>
      <c r="R44" s="9">
        <v>6</v>
      </c>
      <c r="S44" s="9">
        <v>0</v>
      </c>
      <c r="T44" s="11">
        <v>108</v>
      </c>
      <c r="U44" s="9">
        <f t="shared" si="31"/>
        <v>0</v>
      </c>
      <c r="V44" s="9">
        <f t="shared" si="31"/>
        <v>0</v>
      </c>
      <c r="W44" s="9">
        <f t="shared" si="31"/>
        <v>0</v>
      </c>
      <c r="X44" s="17">
        <v>1</v>
      </c>
      <c r="Y44" s="15">
        <v>1</v>
      </c>
    </row>
    <row r="45" ht="18" customHeight="1" spans="1:25">
      <c r="A45" s="9"/>
      <c r="B45" s="9"/>
      <c r="C45" s="9">
        <v>4</v>
      </c>
      <c r="D45" s="9" t="s">
        <v>62</v>
      </c>
      <c r="E45" s="9">
        <v>5</v>
      </c>
      <c r="F45" s="9">
        <v>0</v>
      </c>
      <c r="G45" s="9">
        <v>2</v>
      </c>
      <c r="H45" s="11">
        <v>48</v>
      </c>
      <c r="I45" s="9">
        <v>23</v>
      </c>
      <c r="J45" s="9">
        <v>5</v>
      </c>
      <c r="K45" s="9">
        <v>0</v>
      </c>
      <c r="L45" s="11">
        <v>48</v>
      </c>
      <c r="M45" s="9">
        <f t="shared" si="30"/>
        <v>0</v>
      </c>
      <c r="N45" s="9">
        <f t="shared" si="30"/>
        <v>0</v>
      </c>
      <c r="O45" s="9">
        <f t="shared" si="30"/>
        <v>0</v>
      </c>
      <c r="P45" s="15">
        <v>1</v>
      </c>
      <c r="Q45" s="15">
        <v>1</v>
      </c>
      <c r="R45" s="9">
        <v>5</v>
      </c>
      <c r="S45" s="9">
        <v>0</v>
      </c>
      <c r="T45" s="11">
        <v>48</v>
      </c>
      <c r="U45" s="9">
        <f t="shared" si="31"/>
        <v>0</v>
      </c>
      <c r="V45" s="9">
        <f t="shared" si="31"/>
        <v>0</v>
      </c>
      <c r="W45" s="9">
        <f t="shared" si="31"/>
        <v>0</v>
      </c>
      <c r="X45" s="15">
        <v>1</v>
      </c>
      <c r="Y45" s="15">
        <v>1</v>
      </c>
    </row>
    <row r="46" ht="18" customHeight="1" spans="1:25">
      <c r="A46" s="9"/>
      <c r="B46" s="9"/>
      <c r="C46" s="9">
        <v>5</v>
      </c>
      <c r="D46" s="9" t="s">
        <v>63</v>
      </c>
      <c r="E46" s="12">
        <v>3</v>
      </c>
      <c r="F46" s="12">
        <v>0</v>
      </c>
      <c r="G46" s="12">
        <v>1</v>
      </c>
      <c r="H46" s="11">
        <v>51</v>
      </c>
      <c r="I46" s="12">
        <v>21</v>
      </c>
      <c r="J46" s="12">
        <v>3</v>
      </c>
      <c r="K46" s="9">
        <v>0</v>
      </c>
      <c r="L46" s="11">
        <v>51</v>
      </c>
      <c r="M46" s="9">
        <f t="shared" si="30"/>
        <v>0</v>
      </c>
      <c r="N46" s="9">
        <f t="shared" si="30"/>
        <v>0</v>
      </c>
      <c r="O46" s="9">
        <f t="shared" si="30"/>
        <v>0</v>
      </c>
      <c r="P46" s="15">
        <v>1</v>
      </c>
      <c r="Q46" s="18">
        <v>1</v>
      </c>
      <c r="R46" s="12">
        <v>3</v>
      </c>
      <c r="S46" s="9">
        <v>0</v>
      </c>
      <c r="T46" s="11">
        <v>51</v>
      </c>
      <c r="U46" s="9">
        <f t="shared" si="31"/>
        <v>0</v>
      </c>
      <c r="V46" s="9">
        <f t="shared" si="31"/>
        <v>0</v>
      </c>
      <c r="W46" s="9">
        <f t="shared" si="31"/>
        <v>0</v>
      </c>
      <c r="X46" s="18">
        <v>1</v>
      </c>
      <c r="Y46" s="18">
        <v>1</v>
      </c>
    </row>
    <row r="47" ht="18" customHeight="1" spans="1:25">
      <c r="A47" s="9">
        <v>6</v>
      </c>
      <c r="B47" s="9" t="s">
        <v>64</v>
      </c>
      <c r="C47" s="9" t="s">
        <v>23</v>
      </c>
      <c r="D47" s="9"/>
      <c r="E47" s="9">
        <f t="shared" ref="E47" si="32">SUM(E48:E57)</f>
        <v>93</v>
      </c>
      <c r="F47" s="9">
        <f t="shared" ref="F47:O47" si="33">SUM(F48:F57)</f>
        <v>1</v>
      </c>
      <c r="G47" s="9">
        <f t="shared" si="33"/>
        <v>10</v>
      </c>
      <c r="H47" s="9">
        <f t="shared" si="33"/>
        <v>1205</v>
      </c>
      <c r="I47" s="9">
        <f t="shared" si="33"/>
        <v>228</v>
      </c>
      <c r="J47" s="9">
        <f t="shared" si="33"/>
        <v>93</v>
      </c>
      <c r="K47" s="9">
        <f t="shared" si="33"/>
        <v>1</v>
      </c>
      <c r="L47" s="9">
        <f t="shared" si="33"/>
        <v>1205</v>
      </c>
      <c r="M47" s="9">
        <f t="shared" si="33"/>
        <v>0</v>
      </c>
      <c r="N47" s="9">
        <f t="shared" si="33"/>
        <v>0</v>
      </c>
      <c r="O47" s="9">
        <f t="shared" si="33"/>
        <v>0</v>
      </c>
      <c r="P47" s="15">
        <v>1</v>
      </c>
      <c r="Q47" s="15">
        <v>1</v>
      </c>
      <c r="R47" s="9">
        <f t="shared" ref="R47:W47" si="34">SUM(R48:R57)</f>
        <v>93</v>
      </c>
      <c r="S47" s="9">
        <f t="shared" si="34"/>
        <v>1</v>
      </c>
      <c r="T47" s="9">
        <f t="shared" si="34"/>
        <v>1175</v>
      </c>
      <c r="U47" s="9">
        <f t="shared" si="34"/>
        <v>0</v>
      </c>
      <c r="V47" s="9">
        <f t="shared" si="34"/>
        <v>0</v>
      </c>
      <c r="W47" s="9">
        <f t="shared" si="34"/>
        <v>0</v>
      </c>
      <c r="X47" s="15">
        <f>(R47+S47)/(E47+F47)-(U47+V47)</f>
        <v>1</v>
      </c>
      <c r="Y47" s="15">
        <f>T47/(H47-W47)</f>
        <v>0.975103734439834</v>
      </c>
    </row>
    <row r="48" ht="18" customHeight="1" spans="1:25">
      <c r="A48" s="9"/>
      <c r="B48" s="9"/>
      <c r="C48" s="9">
        <v>1</v>
      </c>
      <c r="D48" s="9" t="s">
        <v>65</v>
      </c>
      <c r="E48" s="13">
        <v>5</v>
      </c>
      <c r="F48" s="13">
        <v>0</v>
      </c>
      <c r="G48" s="13">
        <v>2</v>
      </c>
      <c r="H48" s="13">
        <v>51</v>
      </c>
      <c r="I48" s="13">
        <v>36</v>
      </c>
      <c r="J48" s="13">
        <v>5</v>
      </c>
      <c r="K48" s="13">
        <v>0</v>
      </c>
      <c r="L48" s="13">
        <v>51</v>
      </c>
      <c r="M48" s="13">
        <v>0</v>
      </c>
      <c r="N48" s="13">
        <v>0</v>
      </c>
      <c r="O48" s="13">
        <v>0</v>
      </c>
      <c r="P48" s="15">
        <v>1</v>
      </c>
      <c r="Q48" s="15">
        <v>1</v>
      </c>
      <c r="R48" s="13">
        <v>5</v>
      </c>
      <c r="S48" s="13">
        <v>0</v>
      </c>
      <c r="T48" s="13">
        <v>49</v>
      </c>
      <c r="U48" s="13">
        <v>0</v>
      </c>
      <c r="V48" s="13">
        <v>0</v>
      </c>
      <c r="W48" s="13">
        <v>0</v>
      </c>
      <c r="X48" s="15">
        <f t="shared" ref="X48:X57" si="35">(R48+S48)/(E48+F48)-(U48+V48)</f>
        <v>1</v>
      </c>
      <c r="Y48" s="15">
        <f t="shared" ref="Y48:Y57" si="36">T48/(H48-W48)</f>
        <v>0.96078431372549</v>
      </c>
    </row>
    <row r="49" ht="18" customHeight="1" spans="1:25">
      <c r="A49" s="9"/>
      <c r="B49" s="9"/>
      <c r="C49" s="9">
        <v>2</v>
      </c>
      <c r="D49" s="9" t="s">
        <v>66</v>
      </c>
      <c r="E49" s="13">
        <v>5</v>
      </c>
      <c r="F49" s="13">
        <v>0</v>
      </c>
      <c r="G49" s="13">
        <v>3</v>
      </c>
      <c r="H49" s="13">
        <v>48</v>
      </c>
      <c r="I49" s="13">
        <v>46</v>
      </c>
      <c r="J49" s="13">
        <v>5</v>
      </c>
      <c r="K49" s="13">
        <v>0</v>
      </c>
      <c r="L49" s="13">
        <v>48</v>
      </c>
      <c r="M49" s="13">
        <v>0</v>
      </c>
      <c r="N49" s="13">
        <v>0</v>
      </c>
      <c r="O49" s="13">
        <v>0</v>
      </c>
      <c r="P49" s="15">
        <v>1</v>
      </c>
      <c r="Q49" s="15">
        <v>1</v>
      </c>
      <c r="R49" s="13">
        <v>5</v>
      </c>
      <c r="S49" s="13">
        <v>0</v>
      </c>
      <c r="T49" s="13">
        <v>48</v>
      </c>
      <c r="U49" s="13">
        <v>0</v>
      </c>
      <c r="V49" s="13">
        <v>0</v>
      </c>
      <c r="W49" s="13">
        <v>0</v>
      </c>
      <c r="X49" s="15">
        <f t="shared" si="35"/>
        <v>1</v>
      </c>
      <c r="Y49" s="15">
        <f t="shared" si="36"/>
        <v>1</v>
      </c>
    </row>
    <row r="50" ht="18" customHeight="1" spans="1:25">
      <c r="A50" s="9"/>
      <c r="B50" s="9"/>
      <c r="C50" s="9">
        <v>3</v>
      </c>
      <c r="D50" s="9" t="s">
        <v>67</v>
      </c>
      <c r="E50" s="13">
        <v>9</v>
      </c>
      <c r="F50" s="13">
        <v>0</v>
      </c>
      <c r="G50" s="13">
        <v>1</v>
      </c>
      <c r="H50" s="13">
        <v>85</v>
      </c>
      <c r="I50" s="13">
        <v>25</v>
      </c>
      <c r="J50" s="13">
        <v>9</v>
      </c>
      <c r="K50" s="13">
        <v>0</v>
      </c>
      <c r="L50" s="13">
        <v>85</v>
      </c>
      <c r="M50" s="13">
        <v>0</v>
      </c>
      <c r="N50" s="13">
        <v>0</v>
      </c>
      <c r="O50" s="13">
        <v>0</v>
      </c>
      <c r="P50" s="15">
        <v>1</v>
      </c>
      <c r="Q50" s="15">
        <v>1</v>
      </c>
      <c r="R50" s="13">
        <v>9</v>
      </c>
      <c r="S50" s="13">
        <v>0</v>
      </c>
      <c r="T50" s="13">
        <v>84</v>
      </c>
      <c r="U50" s="13">
        <v>0</v>
      </c>
      <c r="V50" s="13">
        <v>0</v>
      </c>
      <c r="W50" s="13">
        <v>0</v>
      </c>
      <c r="X50" s="15">
        <f t="shared" si="35"/>
        <v>1</v>
      </c>
      <c r="Y50" s="15">
        <f t="shared" si="36"/>
        <v>0.988235294117647</v>
      </c>
    </row>
    <row r="51" ht="18" customHeight="1" spans="1:25">
      <c r="A51" s="9"/>
      <c r="B51" s="9"/>
      <c r="C51" s="9">
        <v>4</v>
      </c>
      <c r="D51" s="9" t="s">
        <v>68</v>
      </c>
      <c r="E51" s="13">
        <v>9</v>
      </c>
      <c r="F51" s="13">
        <v>1</v>
      </c>
      <c r="G51" s="13">
        <v>0</v>
      </c>
      <c r="H51" s="13">
        <v>113</v>
      </c>
      <c r="I51" s="13">
        <v>14</v>
      </c>
      <c r="J51" s="13">
        <v>9</v>
      </c>
      <c r="K51" s="13">
        <v>1</v>
      </c>
      <c r="L51" s="13">
        <v>113</v>
      </c>
      <c r="M51" s="13">
        <v>0</v>
      </c>
      <c r="N51" s="13">
        <v>0</v>
      </c>
      <c r="O51" s="13">
        <v>0</v>
      </c>
      <c r="P51" s="15">
        <v>1</v>
      </c>
      <c r="Q51" s="15">
        <v>1</v>
      </c>
      <c r="R51" s="13">
        <v>9</v>
      </c>
      <c r="S51" s="13">
        <v>1</v>
      </c>
      <c r="T51" s="13">
        <v>108</v>
      </c>
      <c r="U51" s="13">
        <v>0</v>
      </c>
      <c r="V51" s="13">
        <v>0</v>
      </c>
      <c r="W51" s="13">
        <v>0</v>
      </c>
      <c r="X51" s="15">
        <f t="shared" si="35"/>
        <v>1</v>
      </c>
      <c r="Y51" s="15">
        <f t="shared" si="36"/>
        <v>0.955752212389381</v>
      </c>
    </row>
    <row r="52" ht="18" customHeight="1" spans="1:25">
      <c r="A52" s="9"/>
      <c r="B52" s="9"/>
      <c r="C52" s="9">
        <v>5</v>
      </c>
      <c r="D52" s="9" t="s">
        <v>69</v>
      </c>
      <c r="E52" s="13">
        <v>10</v>
      </c>
      <c r="F52" s="13">
        <v>0</v>
      </c>
      <c r="G52" s="13">
        <v>1</v>
      </c>
      <c r="H52" s="13">
        <v>109</v>
      </c>
      <c r="I52" s="13">
        <v>16</v>
      </c>
      <c r="J52" s="13">
        <v>10</v>
      </c>
      <c r="K52" s="13">
        <v>0</v>
      </c>
      <c r="L52" s="13">
        <v>109</v>
      </c>
      <c r="M52" s="13">
        <v>0</v>
      </c>
      <c r="N52" s="13">
        <v>0</v>
      </c>
      <c r="O52" s="13">
        <v>0</v>
      </c>
      <c r="P52" s="15">
        <v>1</v>
      </c>
      <c r="Q52" s="15">
        <v>1</v>
      </c>
      <c r="R52" s="13">
        <v>10</v>
      </c>
      <c r="S52" s="13">
        <v>0</v>
      </c>
      <c r="T52" s="13">
        <v>108</v>
      </c>
      <c r="U52" s="13">
        <v>0</v>
      </c>
      <c r="V52" s="13">
        <v>0</v>
      </c>
      <c r="W52" s="13">
        <v>0</v>
      </c>
      <c r="X52" s="15">
        <f t="shared" si="35"/>
        <v>1</v>
      </c>
      <c r="Y52" s="15">
        <f t="shared" si="36"/>
        <v>0.990825688073395</v>
      </c>
    </row>
    <row r="53" ht="18" customHeight="1" spans="1:25">
      <c r="A53" s="9"/>
      <c r="B53" s="9"/>
      <c r="C53" s="9">
        <v>6</v>
      </c>
      <c r="D53" s="9" t="s">
        <v>70</v>
      </c>
      <c r="E53" s="13">
        <v>7</v>
      </c>
      <c r="F53" s="13">
        <v>0</v>
      </c>
      <c r="G53" s="13">
        <v>0</v>
      </c>
      <c r="H53" s="13">
        <v>153</v>
      </c>
      <c r="I53" s="13">
        <v>18</v>
      </c>
      <c r="J53" s="13">
        <v>7</v>
      </c>
      <c r="K53" s="13">
        <v>0</v>
      </c>
      <c r="L53" s="13">
        <v>153</v>
      </c>
      <c r="M53" s="13">
        <v>0</v>
      </c>
      <c r="N53" s="13">
        <v>0</v>
      </c>
      <c r="O53" s="13">
        <v>0</v>
      </c>
      <c r="P53" s="15">
        <v>1</v>
      </c>
      <c r="Q53" s="15">
        <v>1</v>
      </c>
      <c r="R53" s="13">
        <v>7</v>
      </c>
      <c r="S53" s="13">
        <v>0</v>
      </c>
      <c r="T53" s="13">
        <v>152</v>
      </c>
      <c r="U53" s="13">
        <v>0</v>
      </c>
      <c r="V53" s="13">
        <v>0</v>
      </c>
      <c r="W53" s="13">
        <v>0</v>
      </c>
      <c r="X53" s="15">
        <f t="shared" si="35"/>
        <v>1</v>
      </c>
      <c r="Y53" s="15">
        <f t="shared" si="36"/>
        <v>0.993464052287582</v>
      </c>
    </row>
    <row r="54" ht="18" customHeight="1" spans="1:25">
      <c r="A54" s="9"/>
      <c r="B54" s="9"/>
      <c r="C54" s="9">
        <v>7</v>
      </c>
      <c r="D54" s="9" t="s">
        <v>71</v>
      </c>
      <c r="E54" s="13">
        <v>9</v>
      </c>
      <c r="F54" s="13">
        <v>0</v>
      </c>
      <c r="G54" s="13">
        <v>0</v>
      </c>
      <c r="H54" s="13">
        <v>102</v>
      </c>
      <c r="I54" s="13">
        <v>13</v>
      </c>
      <c r="J54" s="13">
        <v>9</v>
      </c>
      <c r="K54" s="13">
        <v>0</v>
      </c>
      <c r="L54" s="13">
        <v>102</v>
      </c>
      <c r="M54" s="13">
        <v>0</v>
      </c>
      <c r="N54" s="13">
        <v>0</v>
      </c>
      <c r="O54" s="13">
        <v>0</v>
      </c>
      <c r="P54" s="15">
        <v>1</v>
      </c>
      <c r="Q54" s="15">
        <v>1</v>
      </c>
      <c r="R54" s="13">
        <v>9</v>
      </c>
      <c r="S54" s="13">
        <v>0</v>
      </c>
      <c r="T54" s="13">
        <v>98</v>
      </c>
      <c r="U54" s="13">
        <v>0</v>
      </c>
      <c r="V54" s="13">
        <v>0</v>
      </c>
      <c r="W54" s="13">
        <v>0</v>
      </c>
      <c r="X54" s="15">
        <f t="shared" si="35"/>
        <v>1</v>
      </c>
      <c r="Y54" s="15">
        <f t="shared" si="36"/>
        <v>0.96078431372549</v>
      </c>
    </row>
    <row r="55" ht="18" customHeight="1" spans="1:25">
      <c r="A55" s="9"/>
      <c r="B55" s="9"/>
      <c r="C55" s="9">
        <v>8</v>
      </c>
      <c r="D55" s="9" t="s">
        <v>72</v>
      </c>
      <c r="E55" s="13">
        <v>6</v>
      </c>
      <c r="F55" s="13">
        <v>0</v>
      </c>
      <c r="G55" s="13">
        <v>1</v>
      </c>
      <c r="H55" s="13">
        <v>141</v>
      </c>
      <c r="I55" s="13">
        <v>16</v>
      </c>
      <c r="J55" s="13">
        <v>6</v>
      </c>
      <c r="K55" s="13">
        <v>0</v>
      </c>
      <c r="L55" s="13">
        <v>141</v>
      </c>
      <c r="M55" s="13">
        <v>0</v>
      </c>
      <c r="N55" s="13">
        <v>0</v>
      </c>
      <c r="O55" s="13">
        <v>0</v>
      </c>
      <c r="P55" s="15">
        <v>1</v>
      </c>
      <c r="Q55" s="15">
        <v>1</v>
      </c>
      <c r="R55" s="13">
        <v>6</v>
      </c>
      <c r="S55" s="13">
        <v>0</v>
      </c>
      <c r="T55" s="13">
        <v>141</v>
      </c>
      <c r="U55" s="13">
        <v>0</v>
      </c>
      <c r="V55" s="13">
        <v>0</v>
      </c>
      <c r="W55" s="13">
        <v>0</v>
      </c>
      <c r="X55" s="15">
        <f t="shared" si="35"/>
        <v>1</v>
      </c>
      <c r="Y55" s="15">
        <f t="shared" si="36"/>
        <v>1</v>
      </c>
    </row>
    <row r="56" ht="18" customHeight="1" spans="1:25">
      <c r="A56" s="9"/>
      <c r="B56" s="9"/>
      <c r="C56" s="9">
        <v>9</v>
      </c>
      <c r="D56" s="9" t="s">
        <v>73</v>
      </c>
      <c r="E56" s="13">
        <v>16</v>
      </c>
      <c r="F56" s="13">
        <v>0</v>
      </c>
      <c r="G56" s="13">
        <v>1</v>
      </c>
      <c r="H56" s="13">
        <v>195</v>
      </c>
      <c r="I56" s="13">
        <v>20</v>
      </c>
      <c r="J56" s="13">
        <v>16</v>
      </c>
      <c r="K56" s="13">
        <v>0</v>
      </c>
      <c r="L56" s="13">
        <v>195</v>
      </c>
      <c r="M56" s="13">
        <v>0</v>
      </c>
      <c r="N56" s="13">
        <v>0</v>
      </c>
      <c r="O56" s="13">
        <v>0</v>
      </c>
      <c r="P56" s="15">
        <v>1</v>
      </c>
      <c r="Q56" s="15">
        <v>1</v>
      </c>
      <c r="R56" s="13">
        <v>16</v>
      </c>
      <c r="S56" s="13">
        <v>0</v>
      </c>
      <c r="T56" s="13">
        <v>189</v>
      </c>
      <c r="U56" s="13">
        <v>0</v>
      </c>
      <c r="V56" s="13">
        <v>0</v>
      </c>
      <c r="W56" s="13">
        <v>0</v>
      </c>
      <c r="X56" s="15">
        <f t="shared" si="35"/>
        <v>1</v>
      </c>
      <c r="Y56" s="15">
        <f t="shared" si="36"/>
        <v>0.969230769230769</v>
      </c>
    </row>
    <row r="57" ht="18" customHeight="1" spans="1:25">
      <c r="A57" s="9"/>
      <c r="B57" s="9"/>
      <c r="C57" s="9">
        <v>10</v>
      </c>
      <c r="D57" s="9" t="s">
        <v>74</v>
      </c>
      <c r="E57" s="13">
        <v>17</v>
      </c>
      <c r="F57" s="13">
        <v>0</v>
      </c>
      <c r="G57" s="13">
        <v>1</v>
      </c>
      <c r="H57" s="13">
        <v>208</v>
      </c>
      <c r="I57" s="13">
        <v>24</v>
      </c>
      <c r="J57" s="13">
        <v>17</v>
      </c>
      <c r="K57" s="13">
        <v>0</v>
      </c>
      <c r="L57" s="13">
        <v>208</v>
      </c>
      <c r="M57" s="13">
        <v>0</v>
      </c>
      <c r="N57" s="13">
        <v>0</v>
      </c>
      <c r="O57" s="13">
        <v>0</v>
      </c>
      <c r="P57" s="15">
        <v>1</v>
      </c>
      <c r="Q57" s="15">
        <v>1</v>
      </c>
      <c r="R57" s="13">
        <v>17</v>
      </c>
      <c r="S57" s="13">
        <v>0</v>
      </c>
      <c r="T57" s="13">
        <v>198</v>
      </c>
      <c r="U57" s="13">
        <v>0</v>
      </c>
      <c r="V57" s="13">
        <v>0</v>
      </c>
      <c r="W57" s="13">
        <v>0</v>
      </c>
      <c r="X57" s="15">
        <f t="shared" si="35"/>
        <v>1</v>
      </c>
      <c r="Y57" s="15">
        <f t="shared" si="36"/>
        <v>0.951923076923077</v>
      </c>
    </row>
    <row r="58" ht="18" customHeight="1" spans="1:25">
      <c r="A58" s="9">
        <v>7</v>
      </c>
      <c r="B58" s="9" t="s">
        <v>75</v>
      </c>
      <c r="C58" s="9" t="s">
        <v>23</v>
      </c>
      <c r="D58" s="9"/>
      <c r="E58" s="9">
        <f t="shared" ref="E58:O58" si="37">SUM(E59:E64)</f>
        <v>94</v>
      </c>
      <c r="F58" s="9">
        <f t="shared" si="37"/>
        <v>1</v>
      </c>
      <c r="G58" s="9">
        <f t="shared" si="37"/>
        <v>6</v>
      </c>
      <c r="H58" s="9">
        <f t="shared" si="37"/>
        <v>1251</v>
      </c>
      <c r="I58" s="9">
        <f t="shared" si="37"/>
        <v>184</v>
      </c>
      <c r="J58" s="9">
        <f t="shared" si="37"/>
        <v>94</v>
      </c>
      <c r="K58" s="9">
        <f t="shared" si="37"/>
        <v>1</v>
      </c>
      <c r="L58" s="9">
        <f t="shared" si="37"/>
        <v>1251</v>
      </c>
      <c r="M58" s="9">
        <f t="shared" si="37"/>
        <v>0</v>
      </c>
      <c r="N58" s="9">
        <f t="shared" si="37"/>
        <v>0</v>
      </c>
      <c r="O58" s="9">
        <f t="shared" si="37"/>
        <v>0</v>
      </c>
      <c r="P58" s="15">
        <v>1</v>
      </c>
      <c r="Q58" s="15">
        <v>1</v>
      </c>
      <c r="R58" s="9">
        <f t="shared" ref="R58:W58" si="38">SUM(R59:R64)</f>
        <v>94</v>
      </c>
      <c r="S58" s="9">
        <f t="shared" si="38"/>
        <v>1</v>
      </c>
      <c r="T58" s="9">
        <f t="shared" si="38"/>
        <v>1227</v>
      </c>
      <c r="U58" s="9">
        <f t="shared" si="38"/>
        <v>0</v>
      </c>
      <c r="V58" s="9">
        <f t="shared" si="38"/>
        <v>0</v>
      </c>
      <c r="W58" s="9">
        <f t="shared" si="38"/>
        <v>0</v>
      </c>
      <c r="X58" s="15">
        <v>1</v>
      </c>
      <c r="Y58" s="20">
        <f>T58/H58</f>
        <v>0.980815347721823</v>
      </c>
    </row>
    <row r="59" ht="30" customHeight="1" spans="1:25">
      <c r="A59" s="9"/>
      <c r="B59" s="9"/>
      <c r="C59" s="9">
        <v>1</v>
      </c>
      <c r="D59" s="9" t="s">
        <v>76</v>
      </c>
      <c r="E59" s="9">
        <v>2</v>
      </c>
      <c r="F59" s="9">
        <v>0</v>
      </c>
      <c r="G59" s="9">
        <v>6</v>
      </c>
      <c r="H59" s="9">
        <v>30</v>
      </c>
      <c r="I59" s="9">
        <v>44</v>
      </c>
      <c r="J59" s="9">
        <v>2</v>
      </c>
      <c r="K59" s="9">
        <v>0</v>
      </c>
      <c r="L59" s="9">
        <v>30</v>
      </c>
      <c r="M59" s="13">
        <v>0</v>
      </c>
      <c r="N59" s="13">
        <v>0</v>
      </c>
      <c r="O59" s="13">
        <v>0</v>
      </c>
      <c r="P59" s="15">
        <v>1</v>
      </c>
      <c r="Q59" s="15">
        <v>1</v>
      </c>
      <c r="R59" s="9">
        <v>2</v>
      </c>
      <c r="S59" s="13">
        <v>0</v>
      </c>
      <c r="T59" s="9">
        <v>30</v>
      </c>
      <c r="U59" s="13">
        <v>0</v>
      </c>
      <c r="V59" s="13">
        <v>0</v>
      </c>
      <c r="W59" s="13">
        <v>0</v>
      </c>
      <c r="X59" s="15">
        <v>1</v>
      </c>
      <c r="Y59" s="15">
        <f>T59/H59</f>
        <v>1</v>
      </c>
    </row>
    <row r="60" ht="30" customHeight="1" spans="1:25">
      <c r="A60" s="9"/>
      <c r="B60" s="9"/>
      <c r="C60" s="9">
        <v>2</v>
      </c>
      <c r="D60" s="9" t="s">
        <v>77</v>
      </c>
      <c r="E60" s="9">
        <v>18</v>
      </c>
      <c r="F60" s="9">
        <v>0</v>
      </c>
      <c r="G60" s="9">
        <v>0</v>
      </c>
      <c r="H60" s="9">
        <v>273</v>
      </c>
      <c r="I60" s="9">
        <v>27</v>
      </c>
      <c r="J60" s="9">
        <v>18</v>
      </c>
      <c r="K60" s="9">
        <v>0</v>
      </c>
      <c r="L60" s="9">
        <v>273</v>
      </c>
      <c r="M60" s="13">
        <v>0</v>
      </c>
      <c r="N60" s="13">
        <v>0</v>
      </c>
      <c r="O60" s="13">
        <v>0</v>
      </c>
      <c r="P60" s="15">
        <v>1</v>
      </c>
      <c r="Q60" s="15">
        <v>1</v>
      </c>
      <c r="R60" s="9">
        <v>18</v>
      </c>
      <c r="S60" s="13">
        <v>0</v>
      </c>
      <c r="T60" s="9">
        <v>272</v>
      </c>
      <c r="U60" s="13">
        <v>0</v>
      </c>
      <c r="V60" s="13">
        <v>0</v>
      </c>
      <c r="W60" s="13">
        <v>0</v>
      </c>
      <c r="X60" s="15">
        <v>1</v>
      </c>
      <c r="Y60" s="20">
        <f>T60/H60</f>
        <v>0.996336996336996</v>
      </c>
    </row>
    <row r="61" ht="18" customHeight="1" spans="1:25">
      <c r="A61" s="9"/>
      <c r="B61" s="9"/>
      <c r="C61" s="9">
        <v>3</v>
      </c>
      <c r="D61" s="9" t="s">
        <v>78</v>
      </c>
      <c r="E61" s="9">
        <v>24</v>
      </c>
      <c r="F61" s="9">
        <v>0</v>
      </c>
      <c r="G61" s="9">
        <v>0</v>
      </c>
      <c r="H61" s="9">
        <v>315</v>
      </c>
      <c r="I61" s="9">
        <v>42</v>
      </c>
      <c r="J61" s="9">
        <v>24</v>
      </c>
      <c r="K61" s="9">
        <v>0</v>
      </c>
      <c r="L61" s="9">
        <v>315</v>
      </c>
      <c r="M61" s="13">
        <v>0</v>
      </c>
      <c r="N61" s="13">
        <v>0</v>
      </c>
      <c r="O61" s="13">
        <v>0</v>
      </c>
      <c r="P61" s="15">
        <v>1</v>
      </c>
      <c r="Q61" s="15">
        <v>1</v>
      </c>
      <c r="R61" s="9">
        <v>24</v>
      </c>
      <c r="S61" s="13">
        <v>0</v>
      </c>
      <c r="T61" s="9">
        <v>304</v>
      </c>
      <c r="U61" s="13">
        <v>0</v>
      </c>
      <c r="V61" s="13">
        <v>0</v>
      </c>
      <c r="W61" s="13">
        <v>0</v>
      </c>
      <c r="X61" s="15">
        <v>1</v>
      </c>
      <c r="Y61" s="20">
        <f t="shared" ref="Y61:Y64" si="39">T61/H61</f>
        <v>0.965079365079365</v>
      </c>
    </row>
    <row r="62" ht="18" customHeight="1" spans="1:25">
      <c r="A62" s="9"/>
      <c r="B62" s="9"/>
      <c r="C62" s="9">
        <v>4</v>
      </c>
      <c r="D62" s="9" t="s">
        <v>79</v>
      </c>
      <c r="E62" s="9">
        <v>13</v>
      </c>
      <c r="F62" s="9">
        <v>0</v>
      </c>
      <c r="G62" s="9">
        <v>0</v>
      </c>
      <c r="H62" s="9">
        <v>159</v>
      </c>
      <c r="I62" s="9">
        <v>16</v>
      </c>
      <c r="J62" s="9">
        <v>13</v>
      </c>
      <c r="K62" s="9">
        <v>0</v>
      </c>
      <c r="L62" s="9">
        <v>159</v>
      </c>
      <c r="M62" s="13">
        <v>0</v>
      </c>
      <c r="N62" s="13">
        <v>0</v>
      </c>
      <c r="O62" s="13">
        <v>0</v>
      </c>
      <c r="P62" s="15">
        <v>1</v>
      </c>
      <c r="Q62" s="15">
        <v>1</v>
      </c>
      <c r="R62" s="9">
        <v>13</v>
      </c>
      <c r="S62" s="13">
        <v>0</v>
      </c>
      <c r="T62" s="9">
        <v>159</v>
      </c>
      <c r="U62" s="13">
        <v>0</v>
      </c>
      <c r="V62" s="13">
        <v>0</v>
      </c>
      <c r="W62" s="13">
        <v>0</v>
      </c>
      <c r="X62" s="15">
        <v>1</v>
      </c>
      <c r="Y62" s="15">
        <f t="shared" si="39"/>
        <v>1</v>
      </c>
    </row>
    <row r="63" ht="18" customHeight="1" spans="1:25">
      <c r="A63" s="9"/>
      <c r="B63" s="9"/>
      <c r="C63" s="9">
        <v>5</v>
      </c>
      <c r="D63" s="9" t="s">
        <v>80</v>
      </c>
      <c r="E63" s="9">
        <v>17</v>
      </c>
      <c r="F63" s="9">
        <v>0</v>
      </c>
      <c r="G63" s="9">
        <v>0</v>
      </c>
      <c r="H63" s="9">
        <v>216</v>
      </c>
      <c r="I63" s="9">
        <v>29</v>
      </c>
      <c r="J63" s="9">
        <v>17</v>
      </c>
      <c r="K63" s="9">
        <v>0</v>
      </c>
      <c r="L63" s="9">
        <v>216</v>
      </c>
      <c r="M63" s="13">
        <v>0</v>
      </c>
      <c r="N63" s="13">
        <v>0</v>
      </c>
      <c r="O63" s="13">
        <v>0</v>
      </c>
      <c r="P63" s="15">
        <v>1</v>
      </c>
      <c r="Q63" s="15">
        <v>1</v>
      </c>
      <c r="R63" s="9">
        <v>17</v>
      </c>
      <c r="S63" s="13">
        <v>0</v>
      </c>
      <c r="T63" s="9">
        <v>216</v>
      </c>
      <c r="U63" s="13">
        <v>0</v>
      </c>
      <c r="V63" s="13">
        <v>0</v>
      </c>
      <c r="W63" s="13">
        <v>0</v>
      </c>
      <c r="X63" s="15">
        <v>1</v>
      </c>
      <c r="Y63" s="15">
        <f t="shared" si="39"/>
        <v>1</v>
      </c>
    </row>
    <row r="64" ht="18" customHeight="1" spans="1:25">
      <c r="A64" s="9"/>
      <c r="B64" s="9"/>
      <c r="C64" s="9">
        <v>6</v>
      </c>
      <c r="D64" s="9" t="s">
        <v>81</v>
      </c>
      <c r="E64" s="9">
        <v>20</v>
      </c>
      <c r="F64" s="9">
        <v>1</v>
      </c>
      <c r="G64" s="9">
        <v>0</v>
      </c>
      <c r="H64" s="9">
        <v>258</v>
      </c>
      <c r="I64" s="9">
        <v>26</v>
      </c>
      <c r="J64" s="9">
        <v>20</v>
      </c>
      <c r="K64" s="9">
        <v>1</v>
      </c>
      <c r="L64" s="9">
        <v>258</v>
      </c>
      <c r="M64" s="13">
        <v>0</v>
      </c>
      <c r="N64" s="13">
        <v>0</v>
      </c>
      <c r="O64" s="13">
        <v>0</v>
      </c>
      <c r="P64" s="15">
        <v>1</v>
      </c>
      <c r="Q64" s="15">
        <v>1</v>
      </c>
      <c r="R64" s="9">
        <v>20</v>
      </c>
      <c r="S64" s="9">
        <v>1</v>
      </c>
      <c r="T64" s="9">
        <v>246</v>
      </c>
      <c r="U64" s="13">
        <v>0</v>
      </c>
      <c r="V64" s="13">
        <v>0</v>
      </c>
      <c r="W64" s="13">
        <v>0</v>
      </c>
      <c r="X64" s="15">
        <v>1</v>
      </c>
      <c r="Y64" s="20">
        <f t="shared" si="39"/>
        <v>0.953488372093023</v>
      </c>
    </row>
    <row r="65" ht="18" customHeight="1" spans="1:25">
      <c r="A65" s="9">
        <v>8</v>
      </c>
      <c r="B65" s="9" t="s">
        <v>82</v>
      </c>
      <c r="C65" s="9" t="s">
        <v>23</v>
      </c>
      <c r="D65" s="9"/>
      <c r="E65" s="9">
        <f t="shared" ref="E65:I65" si="40">SUM(E66:E73)</f>
        <v>104</v>
      </c>
      <c r="F65" s="9">
        <f t="shared" si="40"/>
        <v>0</v>
      </c>
      <c r="G65" s="9">
        <f t="shared" si="40"/>
        <v>6</v>
      </c>
      <c r="H65" s="9">
        <f t="shared" si="40"/>
        <v>2042</v>
      </c>
      <c r="I65" s="9">
        <f t="shared" si="40"/>
        <v>206</v>
      </c>
      <c r="J65" s="9">
        <f t="shared" ref="J65:O65" si="41">SUM(J66:J73)</f>
        <v>104</v>
      </c>
      <c r="K65" s="9">
        <f t="shared" si="41"/>
        <v>0</v>
      </c>
      <c r="L65" s="9">
        <f t="shared" si="41"/>
        <v>2042</v>
      </c>
      <c r="M65" s="9">
        <f t="shared" si="41"/>
        <v>0</v>
      </c>
      <c r="N65" s="9">
        <f t="shared" si="41"/>
        <v>0</v>
      </c>
      <c r="O65" s="9">
        <f t="shared" si="41"/>
        <v>0</v>
      </c>
      <c r="P65" s="15">
        <v>1</v>
      </c>
      <c r="Q65" s="15">
        <v>1</v>
      </c>
      <c r="R65" s="9">
        <f t="shared" ref="R65:W65" si="42">SUM(R66:R73)</f>
        <v>104</v>
      </c>
      <c r="S65" s="9">
        <f t="shared" si="42"/>
        <v>0</v>
      </c>
      <c r="T65" s="9">
        <f t="shared" si="42"/>
        <v>1948</v>
      </c>
      <c r="U65" s="9">
        <f t="shared" si="42"/>
        <v>0</v>
      </c>
      <c r="V65" s="9">
        <f t="shared" si="42"/>
        <v>0</v>
      </c>
      <c r="W65" s="9">
        <f t="shared" si="42"/>
        <v>0</v>
      </c>
      <c r="X65" s="15">
        <v>1</v>
      </c>
      <c r="Y65" s="20">
        <f>T65/L65</f>
        <v>0.953966699314398</v>
      </c>
    </row>
    <row r="66" ht="18" customHeight="1" spans="1:25">
      <c r="A66" s="9"/>
      <c r="B66" s="9"/>
      <c r="C66" s="9">
        <v>1</v>
      </c>
      <c r="D66" s="9" t="s">
        <v>83</v>
      </c>
      <c r="E66" s="9">
        <v>4</v>
      </c>
      <c r="F66" s="9">
        <v>0</v>
      </c>
      <c r="G66" s="9">
        <v>3</v>
      </c>
      <c r="H66" s="9">
        <v>81</v>
      </c>
      <c r="I66" s="9">
        <v>47</v>
      </c>
      <c r="J66" s="9">
        <v>4</v>
      </c>
      <c r="K66" s="9">
        <v>0</v>
      </c>
      <c r="L66" s="9">
        <v>81</v>
      </c>
      <c r="M66" s="9">
        <v>0</v>
      </c>
      <c r="N66" s="9">
        <v>0</v>
      </c>
      <c r="O66" s="9">
        <v>0</v>
      </c>
      <c r="P66" s="15">
        <v>1</v>
      </c>
      <c r="Q66" s="15">
        <v>1</v>
      </c>
      <c r="R66" s="9">
        <v>4</v>
      </c>
      <c r="S66" s="9">
        <v>0</v>
      </c>
      <c r="T66" s="9">
        <v>75</v>
      </c>
      <c r="U66" s="9">
        <v>0</v>
      </c>
      <c r="V66" s="9">
        <v>0</v>
      </c>
      <c r="W66" s="9">
        <v>0</v>
      </c>
      <c r="X66" s="15">
        <v>1</v>
      </c>
      <c r="Y66" s="20">
        <f t="shared" ref="Y66:Y73" si="43">T66/L66</f>
        <v>0.925925925925926</v>
      </c>
    </row>
    <row r="67" ht="18" customHeight="1" spans="1:25">
      <c r="A67" s="9"/>
      <c r="B67" s="9"/>
      <c r="C67" s="9">
        <v>2</v>
      </c>
      <c r="D67" s="9" t="s">
        <v>84</v>
      </c>
      <c r="E67" s="9">
        <v>17</v>
      </c>
      <c r="F67" s="9">
        <v>0</v>
      </c>
      <c r="G67" s="9">
        <v>0</v>
      </c>
      <c r="H67" s="9">
        <v>355</v>
      </c>
      <c r="I67" s="9">
        <v>32</v>
      </c>
      <c r="J67" s="9">
        <v>17</v>
      </c>
      <c r="K67" s="9">
        <v>0</v>
      </c>
      <c r="L67" s="9">
        <v>355</v>
      </c>
      <c r="M67" s="9">
        <v>0</v>
      </c>
      <c r="N67" s="9">
        <v>0</v>
      </c>
      <c r="O67" s="9">
        <v>0</v>
      </c>
      <c r="P67" s="15">
        <v>1</v>
      </c>
      <c r="Q67" s="15">
        <v>1</v>
      </c>
      <c r="R67" s="9">
        <v>17</v>
      </c>
      <c r="S67" s="9">
        <v>0</v>
      </c>
      <c r="T67" s="9">
        <v>337</v>
      </c>
      <c r="U67" s="9">
        <v>0</v>
      </c>
      <c r="V67" s="9">
        <v>0</v>
      </c>
      <c r="W67" s="9">
        <v>0</v>
      </c>
      <c r="X67" s="15">
        <v>1</v>
      </c>
      <c r="Y67" s="20">
        <f t="shared" si="43"/>
        <v>0.949295774647887</v>
      </c>
    </row>
    <row r="68" ht="18" customHeight="1" spans="1:25">
      <c r="A68" s="9"/>
      <c r="B68" s="9"/>
      <c r="C68" s="9">
        <v>3</v>
      </c>
      <c r="D68" s="9" t="s">
        <v>85</v>
      </c>
      <c r="E68" s="9">
        <v>14</v>
      </c>
      <c r="F68" s="9">
        <v>0</v>
      </c>
      <c r="G68" s="9">
        <v>0</v>
      </c>
      <c r="H68" s="9">
        <v>245</v>
      </c>
      <c r="I68" s="9">
        <v>11</v>
      </c>
      <c r="J68" s="9">
        <v>14</v>
      </c>
      <c r="K68" s="9">
        <v>0</v>
      </c>
      <c r="L68" s="9">
        <v>245</v>
      </c>
      <c r="M68" s="9">
        <v>0</v>
      </c>
      <c r="N68" s="9">
        <v>0</v>
      </c>
      <c r="O68" s="9">
        <v>0</v>
      </c>
      <c r="P68" s="15">
        <v>1</v>
      </c>
      <c r="Q68" s="15">
        <v>1</v>
      </c>
      <c r="R68" s="9">
        <v>14</v>
      </c>
      <c r="S68" s="9">
        <v>0</v>
      </c>
      <c r="T68" s="9">
        <v>233</v>
      </c>
      <c r="U68" s="9">
        <v>0</v>
      </c>
      <c r="V68" s="9">
        <v>0</v>
      </c>
      <c r="W68" s="9">
        <v>0</v>
      </c>
      <c r="X68" s="15">
        <v>1</v>
      </c>
      <c r="Y68" s="20">
        <f t="shared" si="43"/>
        <v>0.951020408163265</v>
      </c>
    </row>
    <row r="69" ht="18" customHeight="1" spans="1:25">
      <c r="A69" s="9"/>
      <c r="B69" s="9"/>
      <c r="C69" s="9">
        <v>4</v>
      </c>
      <c r="D69" s="9" t="s">
        <v>86</v>
      </c>
      <c r="E69" s="9">
        <v>16</v>
      </c>
      <c r="F69" s="9">
        <v>0</v>
      </c>
      <c r="G69" s="9">
        <v>0</v>
      </c>
      <c r="H69" s="9">
        <v>261</v>
      </c>
      <c r="I69" s="9">
        <v>19</v>
      </c>
      <c r="J69" s="9">
        <v>16</v>
      </c>
      <c r="K69" s="9">
        <v>0</v>
      </c>
      <c r="L69" s="9">
        <v>261</v>
      </c>
      <c r="M69" s="9">
        <v>0</v>
      </c>
      <c r="N69" s="9">
        <v>0</v>
      </c>
      <c r="O69" s="9">
        <v>0</v>
      </c>
      <c r="P69" s="15">
        <v>1</v>
      </c>
      <c r="Q69" s="15">
        <v>1</v>
      </c>
      <c r="R69" s="9">
        <v>16</v>
      </c>
      <c r="S69" s="9">
        <v>0</v>
      </c>
      <c r="T69" s="9">
        <v>248</v>
      </c>
      <c r="U69" s="9">
        <v>0</v>
      </c>
      <c r="V69" s="9">
        <v>0</v>
      </c>
      <c r="W69" s="9">
        <v>0</v>
      </c>
      <c r="X69" s="15">
        <v>1</v>
      </c>
      <c r="Y69" s="20">
        <f t="shared" si="43"/>
        <v>0.950191570881226</v>
      </c>
    </row>
    <row r="70" ht="18" customHeight="1" spans="1:25">
      <c r="A70" s="9"/>
      <c r="B70" s="9"/>
      <c r="C70" s="9">
        <v>5</v>
      </c>
      <c r="D70" s="9" t="s">
        <v>87</v>
      </c>
      <c r="E70" s="9">
        <v>16</v>
      </c>
      <c r="F70" s="9">
        <v>0</v>
      </c>
      <c r="G70" s="9">
        <v>0</v>
      </c>
      <c r="H70" s="9">
        <v>412</v>
      </c>
      <c r="I70" s="9">
        <v>34</v>
      </c>
      <c r="J70" s="9">
        <v>16</v>
      </c>
      <c r="K70" s="9">
        <v>0</v>
      </c>
      <c r="L70" s="9">
        <v>412</v>
      </c>
      <c r="M70" s="9">
        <v>0</v>
      </c>
      <c r="N70" s="9">
        <v>0</v>
      </c>
      <c r="O70" s="9">
        <v>0</v>
      </c>
      <c r="P70" s="15">
        <v>1</v>
      </c>
      <c r="Q70" s="15">
        <v>1</v>
      </c>
      <c r="R70" s="9">
        <v>16</v>
      </c>
      <c r="S70" s="9">
        <v>0</v>
      </c>
      <c r="T70" s="9">
        <v>392</v>
      </c>
      <c r="U70" s="9">
        <v>0</v>
      </c>
      <c r="V70" s="9">
        <v>0</v>
      </c>
      <c r="W70" s="9">
        <v>0</v>
      </c>
      <c r="X70" s="15">
        <v>1</v>
      </c>
      <c r="Y70" s="20">
        <f t="shared" si="43"/>
        <v>0.951456310679612</v>
      </c>
    </row>
    <row r="71" ht="18" customHeight="1" spans="1:25">
      <c r="A71" s="9"/>
      <c r="B71" s="9"/>
      <c r="C71" s="9">
        <v>6</v>
      </c>
      <c r="D71" s="9" t="s">
        <v>88</v>
      </c>
      <c r="E71" s="9">
        <v>12</v>
      </c>
      <c r="F71" s="9">
        <v>0</v>
      </c>
      <c r="G71" s="9">
        <v>0</v>
      </c>
      <c r="H71" s="9">
        <v>136</v>
      </c>
      <c r="I71" s="9">
        <v>7</v>
      </c>
      <c r="J71" s="9">
        <v>12</v>
      </c>
      <c r="K71" s="9">
        <v>0</v>
      </c>
      <c r="L71" s="9">
        <v>136</v>
      </c>
      <c r="M71" s="9">
        <v>0</v>
      </c>
      <c r="N71" s="9">
        <v>0</v>
      </c>
      <c r="O71" s="9">
        <v>0</v>
      </c>
      <c r="P71" s="15">
        <v>1</v>
      </c>
      <c r="Q71" s="15">
        <v>1</v>
      </c>
      <c r="R71" s="9">
        <v>12</v>
      </c>
      <c r="S71" s="9">
        <v>0</v>
      </c>
      <c r="T71" s="9">
        <v>134</v>
      </c>
      <c r="U71" s="9">
        <v>0</v>
      </c>
      <c r="V71" s="9">
        <v>0</v>
      </c>
      <c r="W71" s="9">
        <v>0</v>
      </c>
      <c r="X71" s="15">
        <v>1</v>
      </c>
      <c r="Y71" s="20">
        <f t="shared" si="43"/>
        <v>0.985294117647059</v>
      </c>
    </row>
    <row r="72" ht="18" customHeight="1" spans="1:25">
      <c r="A72" s="9"/>
      <c r="B72" s="9"/>
      <c r="C72" s="9">
        <v>7</v>
      </c>
      <c r="D72" s="9" t="s">
        <v>89</v>
      </c>
      <c r="E72" s="9">
        <v>8</v>
      </c>
      <c r="F72" s="9">
        <v>0</v>
      </c>
      <c r="G72" s="9">
        <v>0</v>
      </c>
      <c r="H72" s="9">
        <v>97</v>
      </c>
      <c r="I72" s="9">
        <v>10</v>
      </c>
      <c r="J72" s="9">
        <v>8</v>
      </c>
      <c r="K72" s="9">
        <v>0</v>
      </c>
      <c r="L72" s="9">
        <v>97</v>
      </c>
      <c r="M72" s="9">
        <v>0</v>
      </c>
      <c r="N72" s="9">
        <v>0</v>
      </c>
      <c r="O72" s="9">
        <v>0</v>
      </c>
      <c r="P72" s="15">
        <v>1</v>
      </c>
      <c r="Q72" s="15">
        <v>1</v>
      </c>
      <c r="R72" s="9">
        <v>8</v>
      </c>
      <c r="S72" s="9">
        <v>0</v>
      </c>
      <c r="T72" s="9">
        <v>95</v>
      </c>
      <c r="U72" s="9">
        <v>0</v>
      </c>
      <c r="V72" s="9">
        <v>0</v>
      </c>
      <c r="W72" s="9">
        <v>0</v>
      </c>
      <c r="X72" s="15">
        <v>1</v>
      </c>
      <c r="Y72" s="20">
        <f t="shared" si="43"/>
        <v>0.979381443298969</v>
      </c>
    </row>
    <row r="73" ht="18" customHeight="1" spans="1:25">
      <c r="A73" s="9"/>
      <c r="B73" s="9"/>
      <c r="C73" s="9">
        <v>8</v>
      </c>
      <c r="D73" s="9" t="s">
        <v>90</v>
      </c>
      <c r="E73" s="9">
        <v>17</v>
      </c>
      <c r="F73" s="9">
        <v>0</v>
      </c>
      <c r="G73" s="9">
        <v>3</v>
      </c>
      <c r="H73" s="9">
        <v>455</v>
      </c>
      <c r="I73" s="9">
        <v>46</v>
      </c>
      <c r="J73" s="9">
        <v>17</v>
      </c>
      <c r="K73" s="9">
        <v>0</v>
      </c>
      <c r="L73" s="9">
        <v>455</v>
      </c>
      <c r="M73" s="9">
        <v>0</v>
      </c>
      <c r="N73" s="9">
        <v>0</v>
      </c>
      <c r="O73" s="9">
        <v>0</v>
      </c>
      <c r="P73" s="15">
        <v>1</v>
      </c>
      <c r="Q73" s="15">
        <v>1</v>
      </c>
      <c r="R73" s="9">
        <v>17</v>
      </c>
      <c r="S73" s="9">
        <v>0</v>
      </c>
      <c r="T73" s="9">
        <v>434</v>
      </c>
      <c r="U73" s="9">
        <v>0</v>
      </c>
      <c r="V73" s="9">
        <v>0</v>
      </c>
      <c r="W73" s="9">
        <v>0</v>
      </c>
      <c r="X73" s="15">
        <v>1</v>
      </c>
      <c r="Y73" s="20">
        <f t="shared" si="43"/>
        <v>0.953846153846154</v>
      </c>
    </row>
    <row r="74" ht="18" customHeight="1" spans="1:25">
      <c r="A74" s="9">
        <v>9</v>
      </c>
      <c r="B74" s="9" t="s">
        <v>91</v>
      </c>
      <c r="C74" s="9" t="s">
        <v>23</v>
      </c>
      <c r="D74" s="9"/>
      <c r="E74" s="9">
        <f t="shared" ref="E74:O74" si="44">SUM(E75:E79)</f>
        <v>48</v>
      </c>
      <c r="F74" s="9">
        <f t="shared" si="44"/>
        <v>1</v>
      </c>
      <c r="G74" s="9">
        <f t="shared" si="44"/>
        <v>22</v>
      </c>
      <c r="H74" s="9">
        <f t="shared" si="44"/>
        <v>1043</v>
      </c>
      <c r="I74" s="9">
        <f t="shared" si="44"/>
        <v>227</v>
      </c>
      <c r="J74" s="9">
        <f t="shared" si="44"/>
        <v>48</v>
      </c>
      <c r="K74" s="9">
        <f t="shared" si="44"/>
        <v>1</v>
      </c>
      <c r="L74" s="9">
        <f t="shared" si="44"/>
        <v>1043</v>
      </c>
      <c r="M74" s="9">
        <f t="shared" si="44"/>
        <v>0</v>
      </c>
      <c r="N74" s="9">
        <f t="shared" si="44"/>
        <v>0</v>
      </c>
      <c r="O74" s="9">
        <f t="shared" si="44"/>
        <v>0</v>
      </c>
      <c r="P74" s="15">
        <f>(J74+K74)/(E74+F74)-(M74+N74)</f>
        <v>1</v>
      </c>
      <c r="Q74" s="15">
        <f>L74/(H74-O74)</f>
        <v>1</v>
      </c>
      <c r="R74" s="9">
        <f t="shared" ref="R74:W74" si="45">SUM(R75:R79)</f>
        <v>48</v>
      </c>
      <c r="S74" s="9">
        <f t="shared" si="45"/>
        <v>1</v>
      </c>
      <c r="T74" s="9">
        <f t="shared" si="45"/>
        <v>1043</v>
      </c>
      <c r="U74" s="9">
        <f t="shared" si="45"/>
        <v>0</v>
      </c>
      <c r="V74" s="9">
        <f t="shared" si="45"/>
        <v>0</v>
      </c>
      <c r="W74" s="9">
        <f t="shared" si="45"/>
        <v>0</v>
      </c>
      <c r="X74" s="15">
        <f>(R74+S74)/(E74+F74)-(U74+V74)</f>
        <v>1</v>
      </c>
      <c r="Y74" s="15">
        <f>T74/(H74-W74)</f>
        <v>1</v>
      </c>
    </row>
    <row r="75" ht="30" customHeight="1" spans="1:25">
      <c r="A75" s="9"/>
      <c r="B75" s="9"/>
      <c r="C75" s="9">
        <v>1</v>
      </c>
      <c r="D75" s="9" t="s">
        <v>92</v>
      </c>
      <c r="E75" s="9">
        <v>8</v>
      </c>
      <c r="F75" s="9">
        <v>0</v>
      </c>
      <c r="G75" s="9">
        <v>10</v>
      </c>
      <c r="H75" s="9">
        <v>180</v>
      </c>
      <c r="I75" s="9">
        <v>87</v>
      </c>
      <c r="J75" s="9">
        <f t="shared" ref="J75:J79" si="46">E75</f>
        <v>8</v>
      </c>
      <c r="K75" s="9">
        <f t="shared" ref="K75:K79" si="47">F75</f>
        <v>0</v>
      </c>
      <c r="L75" s="9">
        <f t="shared" ref="L75:L79" si="48">H75</f>
        <v>180</v>
      </c>
      <c r="M75" s="9">
        <v>0</v>
      </c>
      <c r="N75" s="9">
        <v>0</v>
      </c>
      <c r="O75" s="9">
        <v>0</v>
      </c>
      <c r="P75" s="15">
        <f t="shared" ref="P75:P79" si="49">(J75+K75)/(E75+F75)-(M75+N75)</f>
        <v>1</v>
      </c>
      <c r="Q75" s="15">
        <f t="shared" ref="Q75:Q79" si="50">L75/(H75-O75)</f>
        <v>1</v>
      </c>
      <c r="R75" s="9">
        <f t="shared" ref="R75:R79" si="51">E75</f>
        <v>8</v>
      </c>
      <c r="S75" s="9">
        <f t="shared" ref="S75:S79" si="52">F75</f>
        <v>0</v>
      </c>
      <c r="T75" s="9">
        <f t="shared" ref="T75:T79" si="53">H75</f>
        <v>180</v>
      </c>
      <c r="U75" s="9">
        <v>0</v>
      </c>
      <c r="V75" s="9">
        <v>0</v>
      </c>
      <c r="W75" s="9">
        <v>0</v>
      </c>
      <c r="X75" s="15">
        <f t="shared" ref="X75:X79" si="54">(R75+S75)/(E75+F75)-(U75+V75)</f>
        <v>1</v>
      </c>
      <c r="Y75" s="15">
        <f t="shared" ref="Y75:Y79" si="55">T75/(H75-W75)</f>
        <v>1</v>
      </c>
    </row>
    <row r="76" ht="30" customHeight="1" spans="1:25">
      <c r="A76" s="9"/>
      <c r="B76" s="9"/>
      <c r="C76" s="9">
        <v>2</v>
      </c>
      <c r="D76" s="9" t="s">
        <v>93</v>
      </c>
      <c r="E76" s="9">
        <v>6</v>
      </c>
      <c r="F76" s="9">
        <v>0</v>
      </c>
      <c r="G76" s="9">
        <v>6</v>
      </c>
      <c r="H76" s="9">
        <v>131</v>
      </c>
      <c r="I76" s="9">
        <v>38</v>
      </c>
      <c r="J76" s="9">
        <f t="shared" si="46"/>
        <v>6</v>
      </c>
      <c r="K76" s="9">
        <f t="shared" si="47"/>
        <v>0</v>
      </c>
      <c r="L76" s="9">
        <f t="shared" si="48"/>
        <v>131</v>
      </c>
      <c r="M76" s="9">
        <v>0</v>
      </c>
      <c r="N76" s="9">
        <v>0</v>
      </c>
      <c r="O76" s="9">
        <v>0</v>
      </c>
      <c r="P76" s="15">
        <f t="shared" si="49"/>
        <v>1</v>
      </c>
      <c r="Q76" s="15">
        <f t="shared" si="50"/>
        <v>1</v>
      </c>
      <c r="R76" s="9">
        <f t="shared" si="51"/>
        <v>6</v>
      </c>
      <c r="S76" s="9">
        <f t="shared" si="52"/>
        <v>0</v>
      </c>
      <c r="T76" s="9">
        <f t="shared" si="53"/>
        <v>131</v>
      </c>
      <c r="U76" s="9">
        <v>0</v>
      </c>
      <c r="V76" s="9">
        <v>0</v>
      </c>
      <c r="W76" s="9">
        <v>0</v>
      </c>
      <c r="X76" s="15">
        <f t="shared" si="54"/>
        <v>1</v>
      </c>
      <c r="Y76" s="15">
        <f t="shared" si="55"/>
        <v>1</v>
      </c>
    </row>
    <row r="77" ht="18" customHeight="1" spans="1:25">
      <c r="A77" s="9"/>
      <c r="B77" s="9"/>
      <c r="C77" s="9">
        <v>3</v>
      </c>
      <c r="D77" s="9" t="s">
        <v>94</v>
      </c>
      <c r="E77" s="9">
        <v>15</v>
      </c>
      <c r="F77" s="9">
        <v>0</v>
      </c>
      <c r="G77" s="9">
        <v>2</v>
      </c>
      <c r="H77" s="9">
        <v>331</v>
      </c>
      <c r="I77" s="9">
        <v>35</v>
      </c>
      <c r="J77" s="9">
        <f t="shared" si="46"/>
        <v>15</v>
      </c>
      <c r="K77" s="9">
        <f t="shared" si="47"/>
        <v>0</v>
      </c>
      <c r="L77" s="9">
        <f t="shared" si="48"/>
        <v>331</v>
      </c>
      <c r="M77" s="9">
        <v>0</v>
      </c>
      <c r="N77" s="9">
        <v>0</v>
      </c>
      <c r="O77" s="9">
        <v>0</v>
      </c>
      <c r="P77" s="15">
        <f t="shared" si="49"/>
        <v>1</v>
      </c>
      <c r="Q77" s="15">
        <f t="shared" si="50"/>
        <v>1</v>
      </c>
      <c r="R77" s="9">
        <f t="shared" si="51"/>
        <v>15</v>
      </c>
      <c r="S77" s="9">
        <f t="shared" si="52"/>
        <v>0</v>
      </c>
      <c r="T77" s="9">
        <f t="shared" si="53"/>
        <v>331</v>
      </c>
      <c r="U77" s="9">
        <v>0</v>
      </c>
      <c r="V77" s="9">
        <v>0</v>
      </c>
      <c r="W77" s="9">
        <v>0</v>
      </c>
      <c r="X77" s="15">
        <f t="shared" si="54"/>
        <v>1</v>
      </c>
      <c r="Y77" s="15">
        <f t="shared" si="55"/>
        <v>1</v>
      </c>
    </row>
    <row r="78" ht="18" customHeight="1" spans="1:25">
      <c r="A78" s="9"/>
      <c r="B78" s="9"/>
      <c r="C78" s="9">
        <v>4</v>
      </c>
      <c r="D78" s="9" t="s">
        <v>95</v>
      </c>
      <c r="E78" s="9">
        <v>12</v>
      </c>
      <c r="F78" s="9">
        <v>0</v>
      </c>
      <c r="G78" s="9">
        <v>2</v>
      </c>
      <c r="H78" s="9">
        <v>245</v>
      </c>
      <c r="I78" s="9">
        <v>43</v>
      </c>
      <c r="J78" s="9">
        <f t="shared" si="46"/>
        <v>12</v>
      </c>
      <c r="K78" s="9">
        <f t="shared" si="47"/>
        <v>0</v>
      </c>
      <c r="L78" s="9">
        <f t="shared" si="48"/>
        <v>245</v>
      </c>
      <c r="M78" s="9">
        <v>0</v>
      </c>
      <c r="N78" s="9">
        <v>0</v>
      </c>
      <c r="O78" s="9">
        <v>0</v>
      </c>
      <c r="P78" s="15">
        <f t="shared" si="49"/>
        <v>1</v>
      </c>
      <c r="Q78" s="15">
        <f t="shared" si="50"/>
        <v>1</v>
      </c>
      <c r="R78" s="9">
        <f t="shared" si="51"/>
        <v>12</v>
      </c>
      <c r="S78" s="9">
        <f t="shared" si="52"/>
        <v>0</v>
      </c>
      <c r="T78" s="9">
        <f t="shared" si="53"/>
        <v>245</v>
      </c>
      <c r="U78" s="9">
        <v>0</v>
      </c>
      <c r="V78" s="9">
        <v>0</v>
      </c>
      <c r="W78" s="9">
        <v>0</v>
      </c>
      <c r="X78" s="15">
        <f t="shared" si="54"/>
        <v>1</v>
      </c>
      <c r="Y78" s="15">
        <f t="shared" si="55"/>
        <v>1</v>
      </c>
    </row>
    <row r="79" ht="18" customHeight="1" spans="1:25">
      <c r="A79" s="9"/>
      <c r="B79" s="9"/>
      <c r="C79" s="9">
        <v>5</v>
      </c>
      <c r="D79" s="9" t="s">
        <v>96</v>
      </c>
      <c r="E79" s="9">
        <v>7</v>
      </c>
      <c r="F79" s="9">
        <v>1</v>
      </c>
      <c r="G79" s="9">
        <v>2</v>
      </c>
      <c r="H79" s="9">
        <v>156</v>
      </c>
      <c r="I79" s="9">
        <v>24</v>
      </c>
      <c r="J79" s="9">
        <f t="shared" si="46"/>
        <v>7</v>
      </c>
      <c r="K79" s="9">
        <f t="shared" si="47"/>
        <v>1</v>
      </c>
      <c r="L79" s="9">
        <f t="shared" si="48"/>
        <v>156</v>
      </c>
      <c r="M79" s="9">
        <v>0</v>
      </c>
      <c r="N79" s="9">
        <v>0</v>
      </c>
      <c r="O79" s="9">
        <v>0</v>
      </c>
      <c r="P79" s="15">
        <f t="shared" si="49"/>
        <v>1</v>
      </c>
      <c r="Q79" s="15">
        <f t="shared" si="50"/>
        <v>1</v>
      </c>
      <c r="R79" s="9">
        <f t="shared" si="51"/>
        <v>7</v>
      </c>
      <c r="S79" s="9">
        <f t="shared" si="52"/>
        <v>1</v>
      </c>
      <c r="T79" s="9">
        <f t="shared" si="53"/>
        <v>156</v>
      </c>
      <c r="U79" s="9">
        <v>0</v>
      </c>
      <c r="V79" s="9">
        <v>0</v>
      </c>
      <c r="W79" s="9">
        <v>0</v>
      </c>
      <c r="X79" s="15">
        <f t="shared" si="54"/>
        <v>1</v>
      </c>
      <c r="Y79" s="15">
        <f t="shared" si="55"/>
        <v>1</v>
      </c>
    </row>
    <row r="80" ht="18" customHeight="1" spans="1:25">
      <c r="A80" s="9">
        <v>10</v>
      </c>
      <c r="B80" s="9" t="s">
        <v>97</v>
      </c>
      <c r="C80" s="9" t="s">
        <v>23</v>
      </c>
      <c r="D80" s="9"/>
      <c r="E80" s="9">
        <f t="shared" ref="E80:O80" si="56">SUM(E81:E84)</f>
        <v>44</v>
      </c>
      <c r="F80" s="9">
        <f t="shared" si="56"/>
        <v>0</v>
      </c>
      <c r="G80" s="9">
        <f t="shared" si="56"/>
        <v>10</v>
      </c>
      <c r="H80" s="9">
        <f t="shared" si="56"/>
        <v>723</v>
      </c>
      <c r="I80" s="9">
        <f t="shared" si="56"/>
        <v>150</v>
      </c>
      <c r="J80" s="9">
        <f t="shared" si="56"/>
        <v>44</v>
      </c>
      <c r="K80" s="9">
        <f t="shared" si="56"/>
        <v>0</v>
      </c>
      <c r="L80" s="9">
        <f t="shared" si="56"/>
        <v>723</v>
      </c>
      <c r="M80" s="9">
        <f t="shared" si="56"/>
        <v>0</v>
      </c>
      <c r="N80" s="9">
        <f t="shared" si="56"/>
        <v>0</v>
      </c>
      <c r="O80" s="9">
        <f t="shared" si="56"/>
        <v>0</v>
      </c>
      <c r="P80" s="15">
        <v>1</v>
      </c>
      <c r="Q80" s="15">
        <v>1</v>
      </c>
      <c r="R80" s="9">
        <f t="shared" ref="R80:W80" si="57">SUM(R81:R84)</f>
        <v>44</v>
      </c>
      <c r="S80" s="9">
        <f t="shared" si="57"/>
        <v>0</v>
      </c>
      <c r="T80" s="9">
        <f t="shared" si="57"/>
        <v>723</v>
      </c>
      <c r="U80" s="9">
        <f t="shared" si="57"/>
        <v>0</v>
      </c>
      <c r="V80" s="9">
        <f t="shared" si="57"/>
        <v>0</v>
      </c>
      <c r="W80" s="9">
        <f t="shared" si="57"/>
        <v>0</v>
      </c>
      <c r="X80" s="15">
        <v>1</v>
      </c>
      <c r="Y80" s="15">
        <v>1</v>
      </c>
    </row>
    <row r="81" ht="30" customHeight="1" spans="1:25">
      <c r="A81" s="9"/>
      <c r="B81" s="9"/>
      <c r="C81" s="9">
        <v>1</v>
      </c>
      <c r="D81" s="9" t="s">
        <v>98</v>
      </c>
      <c r="E81" s="9">
        <v>3</v>
      </c>
      <c r="F81" s="9">
        <v>0</v>
      </c>
      <c r="G81" s="9">
        <v>7</v>
      </c>
      <c r="H81" s="9">
        <v>81</v>
      </c>
      <c r="I81" s="9">
        <v>42</v>
      </c>
      <c r="J81" s="9">
        <v>3</v>
      </c>
      <c r="K81" s="9">
        <v>0</v>
      </c>
      <c r="L81" s="9">
        <v>81</v>
      </c>
      <c r="M81" s="9">
        <v>0</v>
      </c>
      <c r="N81" s="9">
        <v>0</v>
      </c>
      <c r="O81" s="9">
        <v>0</v>
      </c>
      <c r="P81" s="15">
        <v>1</v>
      </c>
      <c r="Q81" s="15">
        <v>1</v>
      </c>
      <c r="R81" s="9">
        <v>3</v>
      </c>
      <c r="S81" s="9">
        <v>0</v>
      </c>
      <c r="T81" s="9">
        <v>81</v>
      </c>
      <c r="U81" s="9">
        <v>0</v>
      </c>
      <c r="V81" s="9">
        <v>0</v>
      </c>
      <c r="W81" s="9">
        <v>0</v>
      </c>
      <c r="X81" s="15">
        <v>1</v>
      </c>
      <c r="Y81" s="15">
        <v>1</v>
      </c>
    </row>
    <row r="82" ht="18" customHeight="1" spans="1:25">
      <c r="A82" s="9"/>
      <c r="B82" s="9"/>
      <c r="C82" s="9">
        <v>2</v>
      </c>
      <c r="D82" s="9" t="s">
        <v>99</v>
      </c>
      <c r="E82" s="9">
        <v>16</v>
      </c>
      <c r="F82" s="9">
        <v>0</v>
      </c>
      <c r="G82" s="9">
        <v>0</v>
      </c>
      <c r="H82" s="9">
        <v>237</v>
      </c>
      <c r="I82" s="9">
        <v>42</v>
      </c>
      <c r="J82" s="9">
        <v>16</v>
      </c>
      <c r="K82" s="9">
        <v>0</v>
      </c>
      <c r="L82" s="9">
        <v>237</v>
      </c>
      <c r="M82" s="9">
        <v>0</v>
      </c>
      <c r="N82" s="9">
        <v>0</v>
      </c>
      <c r="O82" s="9">
        <v>0</v>
      </c>
      <c r="P82" s="15">
        <v>1</v>
      </c>
      <c r="Q82" s="15">
        <v>1</v>
      </c>
      <c r="R82" s="9">
        <v>16</v>
      </c>
      <c r="S82" s="9">
        <v>0</v>
      </c>
      <c r="T82" s="9">
        <v>237</v>
      </c>
      <c r="U82" s="9">
        <v>0</v>
      </c>
      <c r="V82" s="9">
        <v>0</v>
      </c>
      <c r="W82" s="9">
        <v>0</v>
      </c>
      <c r="X82" s="15">
        <v>1</v>
      </c>
      <c r="Y82" s="15">
        <v>1</v>
      </c>
    </row>
    <row r="83" ht="18" customHeight="1" spans="1:25">
      <c r="A83" s="9"/>
      <c r="B83" s="9"/>
      <c r="C83" s="9">
        <v>3</v>
      </c>
      <c r="D83" s="9" t="s">
        <v>100</v>
      </c>
      <c r="E83" s="9">
        <v>8</v>
      </c>
      <c r="F83" s="9">
        <v>0</v>
      </c>
      <c r="G83" s="9">
        <v>0</v>
      </c>
      <c r="H83" s="9">
        <v>117</v>
      </c>
      <c r="I83" s="9">
        <v>10</v>
      </c>
      <c r="J83" s="9">
        <v>8</v>
      </c>
      <c r="K83" s="9">
        <v>0</v>
      </c>
      <c r="L83" s="9">
        <v>117</v>
      </c>
      <c r="M83" s="9">
        <v>0</v>
      </c>
      <c r="N83" s="9">
        <v>0</v>
      </c>
      <c r="O83" s="9">
        <v>0</v>
      </c>
      <c r="P83" s="15">
        <v>1</v>
      </c>
      <c r="Q83" s="15">
        <v>1</v>
      </c>
      <c r="R83" s="9">
        <v>8</v>
      </c>
      <c r="S83" s="9">
        <v>0</v>
      </c>
      <c r="T83" s="9">
        <v>117</v>
      </c>
      <c r="U83" s="9">
        <v>0</v>
      </c>
      <c r="V83" s="9">
        <v>0</v>
      </c>
      <c r="W83" s="9">
        <v>0</v>
      </c>
      <c r="X83" s="15">
        <v>1</v>
      </c>
      <c r="Y83" s="15">
        <v>1</v>
      </c>
    </row>
    <row r="84" ht="30" customHeight="1" spans="1:25">
      <c r="A84" s="9"/>
      <c r="B84" s="9"/>
      <c r="C84" s="9">
        <v>4</v>
      </c>
      <c r="D84" s="9" t="s">
        <v>101</v>
      </c>
      <c r="E84" s="9">
        <v>17</v>
      </c>
      <c r="F84" s="9">
        <v>0</v>
      </c>
      <c r="G84" s="9">
        <v>3</v>
      </c>
      <c r="H84" s="9">
        <v>288</v>
      </c>
      <c r="I84" s="9">
        <v>56</v>
      </c>
      <c r="J84" s="9">
        <v>17</v>
      </c>
      <c r="K84" s="9">
        <v>0</v>
      </c>
      <c r="L84" s="9">
        <v>288</v>
      </c>
      <c r="M84" s="9">
        <v>0</v>
      </c>
      <c r="N84" s="9">
        <v>0</v>
      </c>
      <c r="O84" s="9">
        <v>0</v>
      </c>
      <c r="P84" s="15">
        <v>1</v>
      </c>
      <c r="Q84" s="15">
        <v>1</v>
      </c>
      <c r="R84" s="9">
        <v>17</v>
      </c>
      <c r="S84" s="9">
        <v>0</v>
      </c>
      <c r="T84" s="9">
        <v>288</v>
      </c>
      <c r="U84" s="9">
        <v>0</v>
      </c>
      <c r="V84" s="9">
        <v>0</v>
      </c>
      <c r="W84" s="9">
        <v>0</v>
      </c>
      <c r="X84" s="15">
        <v>1</v>
      </c>
      <c r="Y84" s="15">
        <v>1</v>
      </c>
    </row>
    <row r="85" s="1" customFormat="1" ht="18" customHeight="1" spans="1:25">
      <c r="A85" s="9">
        <v>11</v>
      </c>
      <c r="B85" s="9" t="s">
        <v>102</v>
      </c>
      <c r="C85" s="9" t="s">
        <v>23</v>
      </c>
      <c r="D85" s="9"/>
      <c r="E85" s="9">
        <v>28</v>
      </c>
      <c r="F85" s="9">
        <v>0</v>
      </c>
      <c r="G85" s="9">
        <v>4</v>
      </c>
      <c r="H85" s="9">
        <v>350</v>
      </c>
      <c r="I85" s="9">
        <v>242</v>
      </c>
      <c r="J85" s="9">
        <v>28</v>
      </c>
      <c r="K85" s="9">
        <v>0</v>
      </c>
      <c r="L85" s="9">
        <v>350</v>
      </c>
      <c r="M85" s="9">
        <v>0</v>
      </c>
      <c r="N85" s="9">
        <v>0</v>
      </c>
      <c r="O85" s="9">
        <v>0</v>
      </c>
      <c r="P85" s="15">
        <v>1</v>
      </c>
      <c r="Q85" s="15">
        <v>1</v>
      </c>
      <c r="R85" s="9">
        <v>28</v>
      </c>
      <c r="S85" s="9">
        <v>0</v>
      </c>
      <c r="T85" s="9">
        <v>350</v>
      </c>
      <c r="U85" s="9">
        <v>0</v>
      </c>
      <c r="V85" s="9">
        <v>0</v>
      </c>
      <c r="W85" s="9">
        <v>0</v>
      </c>
      <c r="X85" s="15">
        <v>1</v>
      </c>
      <c r="Y85" s="15">
        <v>1</v>
      </c>
    </row>
    <row r="86" ht="18" customHeight="1" spans="1:25">
      <c r="A86" s="9">
        <v>12</v>
      </c>
      <c r="B86" s="9" t="s">
        <v>103</v>
      </c>
      <c r="C86" s="9" t="s">
        <v>23</v>
      </c>
      <c r="D86" s="9"/>
      <c r="E86" s="9">
        <v>18</v>
      </c>
      <c r="F86" s="9">
        <v>0</v>
      </c>
      <c r="G86" s="9">
        <v>6</v>
      </c>
      <c r="H86" s="9">
        <v>150</v>
      </c>
      <c r="I86" s="9">
        <v>127</v>
      </c>
      <c r="J86" s="9">
        <v>18</v>
      </c>
      <c r="K86" s="9">
        <v>0</v>
      </c>
      <c r="L86" s="9">
        <v>150</v>
      </c>
      <c r="M86" s="9">
        <v>0</v>
      </c>
      <c r="N86" s="9">
        <v>0</v>
      </c>
      <c r="O86" s="9">
        <v>0</v>
      </c>
      <c r="P86" s="15">
        <v>1</v>
      </c>
      <c r="Q86" s="15">
        <v>1</v>
      </c>
      <c r="R86" s="9">
        <v>18</v>
      </c>
      <c r="S86" s="9">
        <v>0</v>
      </c>
      <c r="T86" s="9">
        <v>150</v>
      </c>
      <c r="U86" s="9">
        <v>0</v>
      </c>
      <c r="V86" s="9">
        <v>0</v>
      </c>
      <c r="W86" s="9">
        <v>0</v>
      </c>
      <c r="X86" s="15">
        <v>1</v>
      </c>
      <c r="Y86" s="15">
        <v>1</v>
      </c>
    </row>
    <row r="87" s="2" customFormat="1" ht="18" customHeight="1" spans="1:25">
      <c r="A87" s="21">
        <v>13</v>
      </c>
      <c r="B87" s="21" t="s">
        <v>104</v>
      </c>
      <c r="C87" s="21" t="s">
        <v>23</v>
      </c>
      <c r="D87" s="21"/>
      <c r="E87" s="21">
        <f t="shared" ref="E87:I87" si="58">SUM(E88:E94)</f>
        <v>61</v>
      </c>
      <c r="F87" s="21">
        <f t="shared" si="58"/>
        <v>0</v>
      </c>
      <c r="G87" s="21">
        <f t="shared" si="58"/>
        <v>12</v>
      </c>
      <c r="H87" s="21">
        <f t="shared" si="58"/>
        <v>1050</v>
      </c>
      <c r="I87" s="21">
        <f t="shared" si="58"/>
        <v>266</v>
      </c>
      <c r="J87" s="21">
        <f t="shared" ref="J87:O87" si="59">SUM(J88:J94)</f>
        <v>61</v>
      </c>
      <c r="K87" s="21">
        <f t="shared" si="59"/>
        <v>0</v>
      </c>
      <c r="L87" s="21">
        <f t="shared" si="59"/>
        <v>1050</v>
      </c>
      <c r="M87" s="21">
        <f t="shared" si="59"/>
        <v>0</v>
      </c>
      <c r="N87" s="21">
        <f t="shared" si="59"/>
        <v>0</v>
      </c>
      <c r="O87" s="21">
        <f t="shared" si="59"/>
        <v>0</v>
      </c>
      <c r="P87" s="22">
        <v>1</v>
      </c>
      <c r="Q87" s="22">
        <v>1</v>
      </c>
      <c r="R87" s="21">
        <f t="shared" ref="R87:W87" si="60">SUM(R88:R94)</f>
        <v>61</v>
      </c>
      <c r="S87" s="21">
        <f t="shared" si="60"/>
        <v>0</v>
      </c>
      <c r="T87" s="21">
        <f t="shared" si="60"/>
        <v>1050</v>
      </c>
      <c r="U87" s="21">
        <f t="shared" si="60"/>
        <v>0</v>
      </c>
      <c r="V87" s="21">
        <f t="shared" si="60"/>
        <v>0</v>
      </c>
      <c r="W87" s="21">
        <f t="shared" si="60"/>
        <v>0</v>
      </c>
      <c r="X87" s="22">
        <v>1</v>
      </c>
      <c r="Y87" s="22">
        <v>1</v>
      </c>
    </row>
    <row r="88" ht="18" customHeight="1" spans="1:25">
      <c r="A88" s="9"/>
      <c r="B88" s="9"/>
      <c r="C88" s="9">
        <v>1</v>
      </c>
      <c r="D88" s="9" t="s">
        <v>105</v>
      </c>
      <c r="E88" s="9">
        <v>3</v>
      </c>
      <c r="F88" s="9">
        <v>0</v>
      </c>
      <c r="G88" s="9">
        <v>3</v>
      </c>
      <c r="H88" s="9">
        <v>55</v>
      </c>
      <c r="I88" s="9">
        <v>79</v>
      </c>
      <c r="J88" s="9">
        <v>3</v>
      </c>
      <c r="K88" s="9">
        <v>0</v>
      </c>
      <c r="L88" s="9">
        <v>55</v>
      </c>
      <c r="M88" s="9">
        <v>0</v>
      </c>
      <c r="N88" s="9">
        <v>0</v>
      </c>
      <c r="O88" s="9">
        <v>0</v>
      </c>
      <c r="P88" s="15">
        <v>1</v>
      </c>
      <c r="Q88" s="15">
        <v>1</v>
      </c>
      <c r="R88" s="9">
        <v>3</v>
      </c>
      <c r="S88" s="9">
        <v>0</v>
      </c>
      <c r="T88" s="9">
        <v>55</v>
      </c>
      <c r="U88" s="9">
        <v>0</v>
      </c>
      <c r="V88" s="9">
        <v>0</v>
      </c>
      <c r="W88" s="9">
        <v>0</v>
      </c>
      <c r="X88" s="15">
        <v>1</v>
      </c>
      <c r="Y88" s="15">
        <v>1</v>
      </c>
    </row>
    <row r="89" ht="18" customHeight="1" spans="1:25">
      <c r="A89" s="9"/>
      <c r="B89" s="9"/>
      <c r="C89" s="9">
        <v>2</v>
      </c>
      <c r="D89" s="9" t="s">
        <v>106</v>
      </c>
      <c r="E89" s="9">
        <v>0</v>
      </c>
      <c r="F89" s="9">
        <v>0</v>
      </c>
      <c r="G89" s="9">
        <v>3</v>
      </c>
      <c r="H89" s="9">
        <v>36</v>
      </c>
      <c r="I89" s="9">
        <v>26</v>
      </c>
      <c r="J89" s="9" t="s">
        <v>25</v>
      </c>
      <c r="K89" s="9" t="s">
        <v>25</v>
      </c>
      <c r="L89" s="9">
        <v>36</v>
      </c>
      <c r="M89" s="9" t="s">
        <v>25</v>
      </c>
      <c r="N89" s="9" t="s">
        <v>25</v>
      </c>
      <c r="O89" s="9">
        <v>0</v>
      </c>
      <c r="P89" s="15" t="s">
        <v>25</v>
      </c>
      <c r="Q89" s="15">
        <v>1</v>
      </c>
      <c r="R89" s="9" t="s">
        <v>25</v>
      </c>
      <c r="S89" s="9" t="s">
        <v>25</v>
      </c>
      <c r="T89" s="9">
        <v>36</v>
      </c>
      <c r="U89" s="9" t="s">
        <v>25</v>
      </c>
      <c r="V89" s="9" t="s">
        <v>25</v>
      </c>
      <c r="W89" s="9">
        <v>0</v>
      </c>
      <c r="X89" s="15" t="s">
        <v>25</v>
      </c>
      <c r="Y89" s="15">
        <v>1</v>
      </c>
    </row>
    <row r="90" ht="18" customHeight="1" spans="1:25">
      <c r="A90" s="9"/>
      <c r="B90" s="9"/>
      <c r="C90" s="9">
        <v>3</v>
      </c>
      <c r="D90" s="9" t="s">
        <v>107</v>
      </c>
      <c r="E90" s="9">
        <v>10</v>
      </c>
      <c r="F90" s="9">
        <v>0</v>
      </c>
      <c r="G90" s="9">
        <v>1</v>
      </c>
      <c r="H90" s="9">
        <v>193</v>
      </c>
      <c r="I90" s="9">
        <v>33</v>
      </c>
      <c r="J90" s="9">
        <v>10</v>
      </c>
      <c r="K90" s="9">
        <v>0</v>
      </c>
      <c r="L90" s="9">
        <v>193</v>
      </c>
      <c r="M90" s="9">
        <v>0</v>
      </c>
      <c r="N90" s="9">
        <v>0</v>
      </c>
      <c r="O90" s="9">
        <v>0</v>
      </c>
      <c r="P90" s="15">
        <v>1</v>
      </c>
      <c r="Q90" s="15">
        <v>1</v>
      </c>
      <c r="R90" s="9">
        <v>10</v>
      </c>
      <c r="S90" s="9">
        <v>0</v>
      </c>
      <c r="T90" s="9">
        <v>193</v>
      </c>
      <c r="U90" s="9">
        <v>0</v>
      </c>
      <c r="V90" s="9">
        <v>0</v>
      </c>
      <c r="W90" s="9">
        <v>0</v>
      </c>
      <c r="X90" s="15">
        <v>1</v>
      </c>
      <c r="Y90" s="15">
        <v>1</v>
      </c>
    </row>
    <row r="91" ht="18" customHeight="1" spans="1:25">
      <c r="A91" s="9"/>
      <c r="B91" s="9"/>
      <c r="C91" s="9">
        <v>4</v>
      </c>
      <c r="D91" s="9" t="s">
        <v>108</v>
      </c>
      <c r="E91" s="9">
        <v>16</v>
      </c>
      <c r="F91" s="9">
        <v>0</v>
      </c>
      <c r="G91" s="9">
        <v>1</v>
      </c>
      <c r="H91" s="9">
        <v>277</v>
      </c>
      <c r="I91" s="9">
        <v>36</v>
      </c>
      <c r="J91" s="9">
        <v>16</v>
      </c>
      <c r="K91" s="9">
        <v>0</v>
      </c>
      <c r="L91" s="9">
        <v>277</v>
      </c>
      <c r="M91" s="9">
        <v>0</v>
      </c>
      <c r="N91" s="9">
        <v>0</v>
      </c>
      <c r="O91" s="9">
        <v>0</v>
      </c>
      <c r="P91" s="15">
        <v>1</v>
      </c>
      <c r="Q91" s="15">
        <v>1</v>
      </c>
      <c r="R91" s="9">
        <v>16</v>
      </c>
      <c r="S91" s="9">
        <v>0</v>
      </c>
      <c r="T91" s="9">
        <v>277</v>
      </c>
      <c r="U91" s="9">
        <v>0</v>
      </c>
      <c r="V91" s="9">
        <v>0</v>
      </c>
      <c r="W91" s="9">
        <v>0</v>
      </c>
      <c r="X91" s="15">
        <v>1</v>
      </c>
      <c r="Y91" s="15">
        <v>1</v>
      </c>
    </row>
    <row r="92" ht="18" customHeight="1" spans="1:25">
      <c r="A92" s="9"/>
      <c r="B92" s="9"/>
      <c r="C92" s="9">
        <v>5</v>
      </c>
      <c r="D92" s="9" t="s">
        <v>109</v>
      </c>
      <c r="E92" s="9">
        <v>13</v>
      </c>
      <c r="F92" s="9">
        <v>0</v>
      </c>
      <c r="G92" s="9">
        <v>2</v>
      </c>
      <c r="H92" s="9">
        <v>226</v>
      </c>
      <c r="I92" s="9">
        <v>43</v>
      </c>
      <c r="J92" s="9">
        <v>13</v>
      </c>
      <c r="K92" s="9">
        <v>0</v>
      </c>
      <c r="L92" s="9">
        <v>226</v>
      </c>
      <c r="M92" s="9">
        <v>0</v>
      </c>
      <c r="N92" s="9">
        <v>0</v>
      </c>
      <c r="O92" s="9">
        <v>0</v>
      </c>
      <c r="P92" s="15">
        <v>1</v>
      </c>
      <c r="Q92" s="15">
        <v>1</v>
      </c>
      <c r="R92" s="9">
        <v>13</v>
      </c>
      <c r="S92" s="9">
        <v>0</v>
      </c>
      <c r="T92" s="9">
        <v>226</v>
      </c>
      <c r="U92" s="9">
        <v>0</v>
      </c>
      <c r="V92" s="9">
        <v>0</v>
      </c>
      <c r="W92" s="9">
        <v>0</v>
      </c>
      <c r="X92" s="15">
        <v>1</v>
      </c>
      <c r="Y92" s="15">
        <v>1</v>
      </c>
    </row>
    <row r="93" ht="18" customHeight="1" spans="1:25">
      <c r="A93" s="9"/>
      <c r="B93" s="9"/>
      <c r="C93" s="9">
        <v>6</v>
      </c>
      <c r="D93" s="9" t="s">
        <v>110</v>
      </c>
      <c r="E93" s="9">
        <v>9</v>
      </c>
      <c r="F93" s="9">
        <v>0</v>
      </c>
      <c r="G93" s="9">
        <v>1</v>
      </c>
      <c r="H93" s="9">
        <v>112</v>
      </c>
      <c r="I93" s="9">
        <v>26</v>
      </c>
      <c r="J93" s="9">
        <v>9</v>
      </c>
      <c r="K93" s="9">
        <v>0</v>
      </c>
      <c r="L93" s="9">
        <v>112</v>
      </c>
      <c r="M93" s="9">
        <v>0</v>
      </c>
      <c r="N93" s="9">
        <v>0</v>
      </c>
      <c r="O93" s="9">
        <v>0</v>
      </c>
      <c r="P93" s="15">
        <v>1</v>
      </c>
      <c r="Q93" s="15">
        <v>1</v>
      </c>
      <c r="R93" s="9">
        <v>9</v>
      </c>
      <c r="S93" s="9">
        <v>0</v>
      </c>
      <c r="T93" s="9">
        <v>112</v>
      </c>
      <c r="U93" s="9">
        <v>0</v>
      </c>
      <c r="V93" s="9">
        <v>0</v>
      </c>
      <c r="W93" s="9">
        <v>0</v>
      </c>
      <c r="X93" s="15">
        <v>1</v>
      </c>
      <c r="Y93" s="15">
        <v>1</v>
      </c>
    </row>
    <row r="94" ht="18" customHeight="1" spans="1:25">
      <c r="A94" s="9"/>
      <c r="B94" s="9"/>
      <c r="C94" s="9">
        <v>7</v>
      </c>
      <c r="D94" s="9" t="s">
        <v>111</v>
      </c>
      <c r="E94" s="9">
        <v>10</v>
      </c>
      <c r="F94" s="9">
        <v>0</v>
      </c>
      <c r="G94" s="9">
        <v>1</v>
      </c>
      <c r="H94" s="9">
        <v>151</v>
      </c>
      <c r="I94" s="9">
        <v>23</v>
      </c>
      <c r="J94" s="9">
        <v>10</v>
      </c>
      <c r="K94" s="9">
        <v>0</v>
      </c>
      <c r="L94" s="9">
        <v>151</v>
      </c>
      <c r="M94" s="9">
        <v>0</v>
      </c>
      <c r="N94" s="9">
        <v>0</v>
      </c>
      <c r="O94" s="9">
        <v>0</v>
      </c>
      <c r="P94" s="15">
        <v>1</v>
      </c>
      <c r="Q94" s="15">
        <v>1</v>
      </c>
      <c r="R94" s="9">
        <v>10</v>
      </c>
      <c r="S94" s="9">
        <v>0</v>
      </c>
      <c r="T94" s="9">
        <v>151</v>
      </c>
      <c r="U94" s="9">
        <v>0</v>
      </c>
      <c r="V94" s="9">
        <v>0</v>
      </c>
      <c r="W94" s="9">
        <v>0</v>
      </c>
      <c r="X94" s="15">
        <v>1</v>
      </c>
      <c r="Y94" s="15">
        <v>1</v>
      </c>
    </row>
    <row r="95" ht="18" customHeight="1" spans="1:25">
      <c r="A95" s="9">
        <v>14</v>
      </c>
      <c r="B95" s="9" t="s">
        <v>112</v>
      </c>
      <c r="C95" s="9" t="s">
        <v>23</v>
      </c>
      <c r="D95" s="9"/>
      <c r="E95" s="9">
        <f t="shared" ref="E95" si="61">SUM(E96:E99)</f>
        <v>38</v>
      </c>
      <c r="F95" s="9">
        <f t="shared" ref="F95:W95" si="62">SUM(F96:F99)</f>
        <v>0</v>
      </c>
      <c r="G95" s="9">
        <f t="shared" si="62"/>
        <v>10</v>
      </c>
      <c r="H95" s="9">
        <f t="shared" si="62"/>
        <v>710</v>
      </c>
      <c r="I95" s="9">
        <f t="shared" si="62"/>
        <v>122</v>
      </c>
      <c r="J95" s="9">
        <f t="shared" si="62"/>
        <v>38</v>
      </c>
      <c r="K95" s="9">
        <f t="shared" si="62"/>
        <v>0</v>
      </c>
      <c r="L95" s="9">
        <f t="shared" si="62"/>
        <v>710</v>
      </c>
      <c r="M95" s="9">
        <f t="shared" si="62"/>
        <v>0</v>
      </c>
      <c r="N95" s="9">
        <f t="shared" si="62"/>
        <v>0</v>
      </c>
      <c r="O95" s="9">
        <f t="shared" si="62"/>
        <v>0</v>
      </c>
      <c r="P95" s="15">
        <v>1</v>
      </c>
      <c r="Q95" s="15">
        <v>1</v>
      </c>
      <c r="R95" s="9">
        <f t="shared" si="62"/>
        <v>38</v>
      </c>
      <c r="S95" s="9">
        <f t="shared" si="62"/>
        <v>0</v>
      </c>
      <c r="T95" s="9">
        <f t="shared" si="62"/>
        <v>694</v>
      </c>
      <c r="U95" s="9">
        <f t="shared" si="62"/>
        <v>0</v>
      </c>
      <c r="V95" s="9">
        <f t="shared" si="62"/>
        <v>0</v>
      </c>
      <c r="W95" s="9">
        <f t="shared" si="62"/>
        <v>0</v>
      </c>
      <c r="X95" s="15">
        <v>1</v>
      </c>
      <c r="Y95" s="20">
        <v>0.9775</v>
      </c>
    </row>
    <row r="96" ht="18" customHeight="1" spans="1:25">
      <c r="A96" s="9"/>
      <c r="B96" s="9"/>
      <c r="C96" s="9">
        <v>1</v>
      </c>
      <c r="D96" s="9" t="s">
        <v>113</v>
      </c>
      <c r="E96" s="9">
        <v>4</v>
      </c>
      <c r="F96" s="9">
        <v>0</v>
      </c>
      <c r="G96" s="9">
        <v>8</v>
      </c>
      <c r="H96" s="9">
        <v>106</v>
      </c>
      <c r="I96" s="9">
        <v>56</v>
      </c>
      <c r="J96" s="9">
        <v>4</v>
      </c>
      <c r="K96" s="9">
        <v>0</v>
      </c>
      <c r="L96" s="9">
        <v>106</v>
      </c>
      <c r="M96" s="9">
        <v>0</v>
      </c>
      <c r="N96" s="9">
        <v>0</v>
      </c>
      <c r="O96" s="9">
        <v>0</v>
      </c>
      <c r="P96" s="15">
        <v>1</v>
      </c>
      <c r="Q96" s="15">
        <v>1</v>
      </c>
      <c r="R96" s="9">
        <v>4</v>
      </c>
      <c r="S96" s="9">
        <v>0</v>
      </c>
      <c r="T96" s="9">
        <v>106</v>
      </c>
      <c r="U96" s="9">
        <v>0</v>
      </c>
      <c r="V96" s="9">
        <v>0</v>
      </c>
      <c r="W96" s="9">
        <v>0</v>
      </c>
      <c r="X96" s="15">
        <v>1</v>
      </c>
      <c r="Y96" s="15">
        <v>1</v>
      </c>
    </row>
    <row r="97" ht="18" customHeight="1" spans="1:25">
      <c r="A97" s="9"/>
      <c r="B97" s="9"/>
      <c r="C97" s="9">
        <v>2</v>
      </c>
      <c r="D97" s="9" t="s">
        <v>114</v>
      </c>
      <c r="E97" s="9">
        <v>11</v>
      </c>
      <c r="F97" s="9">
        <v>0</v>
      </c>
      <c r="G97" s="9">
        <v>0</v>
      </c>
      <c r="H97" s="9">
        <v>157</v>
      </c>
      <c r="I97" s="9">
        <v>15</v>
      </c>
      <c r="J97" s="9">
        <v>11</v>
      </c>
      <c r="K97" s="9">
        <v>0</v>
      </c>
      <c r="L97" s="9">
        <v>157</v>
      </c>
      <c r="M97" s="9">
        <v>0</v>
      </c>
      <c r="N97" s="9">
        <v>0</v>
      </c>
      <c r="O97" s="9">
        <v>0</v>
      </c>
      <c r="P97" s="15">
        <v>1</v>
      </c>
      <c r="Q97" s="15">
        <v>1</v>
      </c>
      <c r="R97" s="9">
        <v>11</v>
      </c>
      <c r="S97" s="9">
        <v>0</v>
      </c>
      <c r="T97" s="9">
        <v>156</v>
      </c>
      <c r="U97" s="9">
        <v>0</v>
      </c>
      <c r="V97" s="9">
        <v>0</v>
      </c>
      <c r="W97" s="9">
        <v>0</v>
      </c>
      <c r="X97" s="15">
        <v>1</v>
      </c>
      <c r="Y97" s="20">
        <v>0.9936</v>
      </c>
    </row>
    <row r="98" ht="18" customHeight="1" spans="1:25">
      <c r="A98" s="9"/>
      <c r="B98" s="9"/>
      <c r="C98" s="9">
        <v>3</v>
      </c>
      <c r="D98" s="9" t="s">
        <v>115</v>
      </c>
      <c r="E98" s="9">
        <v>8</v>
      </c>
      <c r="F98" s="9">
        <v>0</v>
      </c>
      <c r="G98" s="9">
        <v>0</v>
      </c>
      <c r="H98" s="9">
        <v>138</v>
      </c>
      <c r="I98" s="9">
        <v>11</v>
      </c>
      <c r="J98" s="9">
        <v>8</v>
      </c>
      <c r="K98" s="9">
        <v>0</v>
      </c>
      <c r="L98" s="9">
        <v>138</v>
      </c>
      <c r="M98" s="9">
        <v>0</v>
      </c>
      <c r="N98" s="9">
        <v>0</v>
      </c>
      <c r="O98" s="9">
        <v>0</v>
      </c>
      <c r="P98" s="15">
        <v>1</v>
      </c>
      <c r="Q98" s="15">
        <v>1</v>
      </c>
      <c r="R98" s="9">
        <v>8</v>
      </c>
      <c r="S98" s="9">
        <v>0</v>
      </c>
      <c r="T98" s="9">
        <v>136</v>
      </c>
      <c r="U98" s="9">
        <v>0</v>
      </c>
      <c r="V98" s="9">
        <v>0</v>
      </c>
      <c r="W98" s="9">
        <v>0</v>
      </c>
      <c r="X98" s="15">
        <v>1</v>
      </c>
      <c r="Y98" s="20">
        <v>0.9855</v>
      </c>
    </row>
    <row r="99" ht="18" customHeight="1" spans="1:25">
      <c r="A99" s="9"/>
      <c r="B99" s="9"/>
      <c r="C99" s="9">
        <v>4</v>
      </c>
      <c r="D99" s="9" t="s">
        <v>116</v>
      </c>
      <c r="E99" s="9">
        <v>15</v>
      </c>
      <c r="F99" s="9">
        <v>0</v>
      </c>
      <c r="G99" s="9">
        <v>2</v>
      </c>
      <c r="H99" s="9">
        <v>309</v>
      </c>
      <c r="I99" s="9">
        <v>40</v>
      </c>
      <c r="J99" s="9">
        <v>15</v>
      </c>
      <c r="K99" s="9">
        <v>0</v>
      </c>
      <c r="L99" s="9">
        <v>309</v>
      </c>
      <c r="M99" s="9">
        <v>0</v>
      </c>
      <c r="N99" s="9">
        <v>0</v>
      </c>
      <c r="O99" s="9">
        <v>0</v>
      </c>
      <c r="P99" s="15">
        <v>1</v>
      </c>
      <c r="Q99" s="15">
        <v>1</v>
      </c>
      <c r="R99" s="9">
        <v>15</v>
      </c>
      <c r="S99" s="9">
        <v>0</v>
      </c>
      <c r="T99" s="9">
        <v>296</v>
      </c>
      <c r="U99" s="9">
        <v>0</v>
      </c>
      <c r="V99" s="9">
        <v>0</v>
      </c>
      <c r="W99" s="9">
        <v>0</v>
      </c>
      <c r="X99" s="15">
        <v>1</v>
      </c>
      <c r="Y99" s="20">
        <v>0.9579</v>
      </c>
    </row>
    <row r="100" ht="18" customHeight="1" spans="1:25">
      <c r="A100" s="9">
        <v>15</v>
      </c>
      <c r="B100" s="9" t="s">
        <v>117</v>
      </c>
      <c r="C100" s="9" t="s">
        <v>23</v>
      </c>
      <c r="D100" s="9"/>
      <c r="E100" s="9">
        <f t="shared" ref="E100:O100" si="63">SUM(E101:E109)</f>
        <v>82</v>
      </c>
      <c r="F100" s="9">
        <f t="shared" si="63"/>
        <v>2</v>
      </c>
      <c r="G100" s="9">
        <f t="shared" si="63"/>
        <v>37</v>
      </c>
      <c r="H100" s="9">
        <f t="shared" si="63"/>
        <v>1636</v>
      </c>
      <c r="I100" s="9">
        <f t="shared" si="63"/>
        <v>307</v>
      </c>
      <c r="J100" s="9">
        <f t="shared" si="63"/>
        <v>82</v>
      </c>
      <c r="K100" s="9">
        <f t="shared" si="63"/>
        <v>2</v>
      </c>
      <c r="L100" s="9">
        <f t="shared" si="63"/>
        <v>1636</v>
      </c>
      <c r="M100" s="9">
        <f t="shared" si="63"/>
        <v>0</v>
      </c>
      <c r="N100" s="9">
        <f t="shared" si="63"/>
        <v>0</v>
      </c>
      <c r="O100" s="9">
        <f t="shared" si="63"/>
        <v>0</v>
      </c>
      <c r="P100" s="15">
        <v>1</v>
      </c>
      <c r="Q100" s="15">
        <v>1</v>
      </c>
      <c r="R100" s="9">
        <f t="shared" ref="R100:W100" si="64">SUM(R101:R109)</f>
        <v>82</v>
      </c>
      <c r="S100" s="9">
        <f t="shared" si="64"/>
        <v>2</v>
      </c>
      <c r="T100" s="9">
        <f t="shared" si="64"/>
        <v>1636</v>
      </c>
      <c r="U100" s="9">
        <f t="shared" si="64"/>
        <v>0</v>
      </c>
      <c r="V100" s="9">
        <f t="shared" si="64"/>
        <v>0</v>
      </c>
      <c r="W100" s="9">
        <f t="shared" si="64"/>
        <v>0</v>
      </c>
      <c r="X100" s="15">
        <v>1</v>
      </c>
      <c r="Y100" s="15">
        <v>1</v>
      </c>
    </row>
    <row r="101" ht="18" customHeight="1" spans="1:25">
      <c r="A101" s="9"/>
      <c r="B101" s="9"/>
      <c r="C101" s="9">
        <v>1</v>
      </c>
      <c r="D101" s="9" t="s">
        <v>118</v>
      </c>
      <c r="E101" s="9">
        <v>12</v>
      </c>
      <c r="F101" s="9">
        <v>2</v>
      </c>
      <c r="G101" s="9">
        <v>1</v>
      </c>
      <c r="H101" s="9">
        <v>175</v>
      </c>
      <c r="I101" s="9">
        <v>25</v>
      </c>
      <c r="J101" s="9">
        <v>12</v>
      </c>
      <c r="K101" s="9">
        <v>2</v>
      </c>
      <c r="L101" s="9">
        <v>175</v>
      </c>
      <c r="M101" s="9">
        <v>0</v>
      </c>
      <c r="N101" s="9">
        <v>0</v>
      </c>
      <c r="O101" s="9">
        <v>0</v>
      </c>
      <c r="P101" s="15">
        <v>1</v>
      </c>
      <c r="Q101" s="15">
        <v>1</v>
      </c>
      <c r="R101" s="9">
        <v>12</v>
      </c>
      <c r="S101" s="9">
        <v>2</v>
      </c>
      <c r="T101" s="9">
        <v>175</v>
      </c>
      <c r="U101" s="9">
        <v>0</v>
      </c>
      <c r="V101" s="9">
        <v>0</v>
      </c>
      <c r="W101" s="9">
        <v>0</v>
      </c>
      <c r="X101" s="15">
        <v>1</v>
      </c>
      <c r="Y101" s="15">
        <v>1</v>
      </c>
    </row>
    <row r="102" ht="18" customHeight="1" spans="1:25">
      <c r="A102" s="9"/>
      <c r="B102" s="9"/>
      <c r="C102" s="9">
        <v>2</v>
      </c>
      <c r="D102" s="9" t="s">
        <v>119</v>
      </c>
      <c r="E102" s="9">
        <v>18</v>
      </c>
      <c r="F102" s="9">
        <v>0</v>
      </c>
      <c r="G102" s="9">
        <v>3</v>
      </c>
      <c r="H102" s="9">
        <v>422</v>
      </c>
      <c r="I102" s="9">
        <v>53</v>
      </c>
      <c r="J102" s="9">
        <v>18</v>
      </c>
      <c r="K102" s="9">
        <v>0</v>
      </c>
      <c r="L102" s="9">
        <v>422</v>
      </c>
      <c r="M102" s="9">
        <v>0</v>
      </c>
      <c r="N102" s="9">
        <v>0</v>
      </c>
      <c r="O102" s="9">
        <v>0</v>
      </c>
      <c r="P102" s="15">
        <v>1</v>
      </c>
      <c r="Q102" s="15">
        <v>1</v>
      </c>
      <c r="R102" s="9">
        <v>18</v>
      </c>
      <c r="S102" s="9">
        <v>0</v>
      </c>
      <c r="T102" s="9">
        <v>422</v>
      </c>
      <c r="U102" s="9">
        <v>0</v>
      </c>
      <c r="V102" s="9">
        <v>0</v>
      </c>
      <c r="W102" s="9">
        <v>0</v>
      </c>
      <c r="X102" s="15">
        <v>1</v>
      </c>
      <c r="Y102" s="15">
        <v>1</v>
      </c>
    </row>
    <row r="103" ht="18" customHeight="1" spans="1:25">
      <c r="A103" s="9"/>
      <c r="B103" s="9"/>
      <c r="C103" s="9">
        <v>3</v>
      </c>
      <c r="D103" s="9" t="s">
        <v>120</v>
      </c>
      <c r="E103" s="9">
        <v>15</v>
      </c>
      <c r="F103" s="9">
        <v>0</v>
      </c>
      <c r="G103" s="9">
        <v>0</v>
      </c>
      <c r="H103" s="9">
        <v>321</v>
      </c>
      <c r="I103" s="9">
        <v>26</v>
      </c>
      <c r="J103" s="9">
        <v>15</v>
      </c>
      <c r="K103" s="9">
        <v>0</v>
      </c>
      <c r="L103" s="9">
        <v>321</v>
      </c>
      <c r="M103" s="9">
        <v>0</v>
      </c>
      <c r="N103" s="9">
        <v>0</v>
      </c>
      <c r="O103" s="9">
        <v>0</v>
      </c>
      <c r="P103" s="15">
        <v>1</v>
      </c>
      <c r="Q103" s="15">
        <v>1</v>
      </c>
      <c r="R103" s="9">
        <v>15</v>
      </c>
      <c r="S103" s="9">
        <v>0</v>
      </c>
      <c r="T103" s="9">
        <v>321</v>
      </c>
      <c r="U103" s="9">
        <v>0</v>
      </c>
      <c r="V103" s="9">
        <v>0</v>
      </c>
      <c r="W103" s="9">
        <v>0</v>
      </c>
      <c r="X103" s="15">
        <v>1</v>
      </c>
      <c r="Y103" s="15">
        <v>1</v>
      </c>
    </row>
    <row r="104" ht="18" customHeight="1" spans="1:25">
      <c r="A104" s="9"/>
      <c r="B104" s="9"/>
      <c r="C104" s="9">
        <v>4</v>
      </c>
      <c r="D104" s="9" t="s">
        <v>121</v>
      </c>
      <c r="E104" s="9">
        <v>18</v>
      </c>
      <c r="F104" s="9">
        <v>0</v>
      </c>
      <c r="G104" s="9">
        <v>3</v>
      </c>
      <c r="H104" s="9">
        <v>340</v>
      </c>
      <c r="I104" s="9">
        <v>51</v>
      </c>
      <c r="J104" s="9">
        <v>18</v>
      </c>
      <c r="K104" s="9">
        <v>0</v>
      </c>
      <c r="L104" s="9">
        <v>340</v>
      </c>
      <c r="M104" s="9">
        <v>0</v>
      </c>
      <c r="N104" s="9">
        <v>0</v>
      </c>
      <c r="O104" s="9">
        <v>0</v>
      </c>
      <c r="P104" s="15">
        <v>1</v>
      </c>
      <c r="Q104" s="15">
        <v>1</v>
      </c>
      <c r="R104" s="9">
        <v>18</v>
      </c>
      <c r="S104" s="9">
        <v>0</v>
      </c>
      <c r="T104" s="9">
        <v>340</v>
      </c>
      <c r="U104" s="9">
        <v>0</v>
      </c>
      <c r="V104" s="9">
        <v>0</v>
      </c>
      <c r="W104" s="9">
        <v>0</v>
      </c>
      <c r="X104" s="15">
        <v>1</v>
      </c>
      <c r="Y104" s="15">
        <v>1</v>
      </c>
    </row>
    <row r="105" ht="18" customHeight="1" spans="1:25">
      <c r="A105" s="9"/>
      <c r="B105" s="9"/>
      <c r="C105" s="9">
        <v>5</v>
      </c>
      <c r="D105" s="9" t="s">
        <v>122</v>
      </c>
      <c r="E105" s="9">
        <v>10</v>
      </c>
      <c r="F105" s="9">
        <v>0</v>
      </c>
      <c r="G105" s="9">
        <v>5</v>
      </c>
      <c r="H105" s="9">
        <v>143</v>
      </c>
      <c r="I105" s="9">
        <v>53</v>
      </c>
      <c r="J105" s="9">
        <v>10</v>
      </c>
      <c r="K105" s="9">
        <v>0</v>
      </c>
      <c r="L105" s="9">
        <v>143</v>
      </c>
      <c r="M105" s="9">
        <v>0</v>
      </c>
      <c r="N105" s="9">
        <v>0</v>
      </c>
      <c r="O105" s="9">
        <v>0</v>
      </c>
      <c r="P105" s="15">
        <v>1</v>
      </c>
      <c r="Q105" s="15">
        <v>1</v>
      </c>
      <c r="R105" s="9">
        <v>10</v>
      </c>
      <c r="S105" s="9">
        <v>0</v>
      </c>
      <c r="T105" s="9">
        <v>143</v>
      </c>
      <c r="U105" s="9">
        <v>0</v>
      </c>
      <c r="V105" s="9">
        <v>0</v>
      </c>
      <c r="W105" s="9">
        <v>0</v>
      </c>
      <c r="X105" s="15">
        <v>1</v>
      </c>
      <c r="Y105" s="15">
        <v>1</v>
      </c>
    </row>
    <row r="106" ht="18" customHeight="1" spans="1:25">
      <c r="A106" s="9"/>
      <c r="B106" s="9"/>
      <c r="C106" s="9">
        <v>6</v>
      </c>
      <c r="D106" s="9" t="s">
        <v>123</v>
      </c>
      <c r="E106" s="9">
        <v>0</v>
      </c>
      <c r="F106" s="9">
        <v>0</v>
      </c>
      <c r="G106" s="9">
        <v>8</v>
      </c>
      <c r="H106" s="9">
        <v>16</v>
      </c>
      <c r="I106" s="9">
        <v>28</v>
      </c>
      <c r="J106" s="15" t="s">
        <v>25</v>
      </c>
      <c r="K106" s="15" t="s">
        <v>25</v>
      </c>
      <c r="L106" s="9">
        <v>16</v>
      </c>
      <c r="M106" s="15" t="s">
        <v>25</v>
      </c>
      <c r="N106" s="15" t="s">
        <v>25</v>
      </c>
      <c r="O106" s="9">
        <v>0</v>
      </c>
      <c r="P106" s="15" t="s">
        <v>25</v>
      </c>
      <c r="Q106" s="15">
        <v>1</v>
      </c>
      <c r="R106" s="15" t="s">
        <v>25</v>
      </c>
      <c r="S106" s="15" t="s">
        <v>25</v>
      </c>
      <c r="T106" s="9">
        <v>16</v>
      </c>
      <c r="U106" s="15" t="s">
        <v>25</v>
      </c>
      <c r="V106" s="15" t="s">
        <v>25</v>
      </c>
      <c r="W106" s="9">
        <v>0</v>
      </c>
      <c r="X106" s="15" t="s">
        <v>25</v>
      </c>
      <c r="Y106" s="15">
        <v>1</v>
      </c>
    </row>
    <row r="107" ht="18" customHeight="1" spans="1:25">
      <c r="A107" s="9"/>
      <c r="B107" s="9"/>
      <c r="C107" s="9">
        <v>7</v>
      </c>
      <c r="D107" s="9" t="s">
        <v>124</v>
      </c>
      <c r="E107" s="9">
        <v>0</v>
      </c>
      <c r="F107" s="9">
        <v>0</v>
      </c>
      <c r="G107" s="9">
        <v>10</v>
      </c>
      <c r="H107" s="9">
        <v>33</v>
      </c>
      <c r="I107" s="9">
        <v>38</v>
      </c>
      <c r="J107" s="15" t="s">
        <v>25</v>
      </c>
      <c r="K107" s="15" t="s">
        <v>25</v>
      </c>
      <c r="L107" s="9">
        <v>33</v>
      </c>
      <c r="M107" s="15" t="s">
        <v>25</v>
      </c>
      <c r="N107" s="15" t="s">
        <v>25</v>
      </c>
      <c r="O107" s="9">
        <v>0</v>
      </c>
      <c r="P107" s="15" t="s">
        <v>25</v>
      </c>
      <c r="Q107" s="15">
        <v>1</v>
      </c>
      <c r="R107" s="15" t="s">
        <v>25</v>
      </c>
      <c r="S107" s="15" t="s">
        <v>25</v>
      </c>
      <c r="T107" s="9">
        <v>33</v>
      </c>
      <c r="U107" s="15" t="s">
        <v>25</v>
      </c>
      <c r="V107" s="15" t="s">
        <v>25</v>
      </c>
      <c r="W107" s="9">
        <v>0</v>
      </c>
      <c r="X107" s="15" t="s">
        <v>25</v>
      </c>
      <c r="Y107" s="15">
        <v>1</v>
      </c>
    </row>
    <row r="108" ht="18" customHeight="1" spans="1:25">
      <c r="A108" s="9"/>
      <c r="B108" s="9"/>
      <c r="C108" s="9">
        <v>8</v>
      </c>
      <c r="D108" s="9" t="s">
        <v>125</v>
      </c>
      <c r="E108" s="9">
        <v>5</v>
      </c>
      <c r="F108" s="9">
        <v>0</v>
      </c>
      <c r="G108" s="9">
        <v>2</v>
      </c>
      <c r="H108" s="9">
        <v>60</v>
      </c>
      <c r="I108" s="9">
        <v>9</v>
      </c>
      <c r="J108" s="9">
        <v>5</v>
      </c>
      <c r="K108" s="9">
        <v>0</v>
      </c>
      <c r="L108" s="9">
        <v>60</v>
      </c>
      <c r="M108" s="9">
        <v>0</v>
      </c>
      <c r="N108" s="9">
        <v>0</v>
      </c>
      <c r="O108" s="9">
        <v>0</v>
      </c>
      <c r="P108" s="15">
        <v>1</v>
      </c>
      <c r="Q108" s="15">
        <v>1</v>
      </c>
      <c r="R108" s="9">
        <v>5</v>
      </c>
      <c r="S108" s="9">
        <v>0</v>
      </c>
      <c r="T108" s="9">
        <v>60</v>
      </c>
      <c r="U108" s="9">
        <v>0</v>
      </c>
      <c r="V108" s="9">
        <v>0</v>
      </c>
      <c r="W108" s="9">
        <v>0</v>
      </c>
      <c r="X108" s="15">
        <v>1</v>
      </c>
      <c r="Y108" s="15">
        <v>1</v>
      </c>
    </row>
    <row r="109" ht="30" customHeight="1" spans="1:25">
      <c r="A109" s="9"/>
      <c r="B109" s="9"/>
      <c r="C109" s="9">
        <v>9</v>
      </c>
      <c r="D109" s="9" t="s">
        <v>126</v>
      </c>
      <c r="E109" s="9">
        <v>4</v>
      </c>
      <c r="F109" s="9">
        <v>0</v>
      </c>
      <c r="G109" s="9">
        <v>5</v>
      </c>
      <c r="H109" s="9">
        <v>126</v>
      </c>
      <c r="I109" s="9">
        <v>24</v>
      </c>
      <c r="J109" s="9">
        <v>4</v>
      </c>
      <c r="K109" s="9">
        <v>0</v>
      </c>
      <c r="L109" s="9">
        <v>126</v>
      </c>
      <c r="M109" s="9">
        <v>0</v>
      </c>
      <c r="N109" s="9">
        <v>0</v>
      </c>
      <c r="O109" s="9">
        <v>0</v>
      </c>
      <c r="P109" s="15">
        <v>1</v>
      </c>
      <c r="Q109" s="15">
        <v>1</v>
      </c>
      <c r="R109" s="9">
        <v>4</v>
      </c>
      <c r="S109" s="9">
        <v>0</v>
      </c>
      <c r="T109" s="9">
        <v>126</v>
      </c>
      <c r="U109" s="9">
        <v>0</v>
      </c>
      <c r="V109" s="9">
        <v>0</v>
      </c>
      <c r="W109" s="9">
        <v>0</v>
      </c>
      <c r="X109" s="15">
        <v>1</v>
      </c>
      <c r="Y109" s="15">
        <v>1</v>
      </c>
    </row>
    <row r="110" ht="18" customHeight="1" spans="1:25">
      <c r="A110" s="9">
        <v>16</v>
      </c>
      <c r="B110" s="9" t="s">
        <v>127</v>
      </c>
      <c r="C110" s="9" t="s">
        <v>23</v>
      </c>
      <c r="D110" s="9"/>
      <c r="E110" s="9">
        <f t="shared" ref="E110:O110" si="65">SUM(E111:E115)</f>
        <v>86</v>
      </c>
      <c r="F110" s="9">
        <f t="shared" si="65"/>
        <v>0</v>
      </c>
      <c r="G110" s="9">
        <f t="shared" si="65"/>
        <v>25</v>
      </c>
      <c r="H110" s="9">
        <f t="shared" si="65"/>
        <v>1628</v>
      </c>
      <c r="I110" s="9">
        <f t="shared" si="65"/>
        <v>274</v>
      </c>
      <c r="J110" s="9">
        <f t="shared" si="65"/>
        <v>86</v>
      </c>
      <c r="K110" s="9">
        <f t="shared" si="65"/>
        <v>0</v>
      </c>
      <c r="L110" s="9">
        <f t="shared" si="65"/>
        <v>1628</v>
      </c>
      <c r="M110" s="9">
        <f t="shared" si="65"/>
        <v>0</v>
      </c>
      <c r="N110" s="9">
        <f t="shared" si="65"/>
        <v>0</v>
      </c>
      <c r="O110" s="9">
        <f t="shared" si="65"/>
        <v>0</v>
      </c>
      <c r="P110" s="15">
        <v>1</v>
      </c>
      <c r="Q110" s="15">
        <v>1</v>
      </c>
      <c r="R110" s="9">
        <f t="shared" ref="R110:W110" si="66">SUM(R111:R115)</f>
        <v>86</v>
      </c>
      <c r="S110" s="9">
        <f t="shared" si="66"/>
        <v>0</v>
      </c>
      <c r="T110" s="9">
        <f t="shared" si="66"/>
        <v>1586</v>
      </c>
      <c r="U110" s="9">
        <f t="shared" si="66"/>
        <v>0</v>
      </c>
      <c r="V110" s="9">
        <f t="shared" si="66"/>
        <v>0</v>
      </c>
      <c r="W110" s="9">
        <f t="shared" si="66"/>
        <v>5</v>
      </c>
      <c r="X110" s="15">
        <f>R110/E110</f>
        <v>1</v>
      </c>
      <c r="Y110" s="20">
        <f>T110/H110</f>
        <v>0.974201474201474</v>
      </c>
    </row>
    <row r="111" ht="18" customHeight="1" spans="1:25">
      <c r="A111" s="9"/>
      <c r="B111" s="9"/>
      <c r="C111" s="9">
        <v>1</v>
      </c>
      <c r="D111" s="9" t="s">
        <v>128</v>
      </c>
      <c r="E111" s="9">
        <v>9</v>
      </c>
      <c r="F111" s="9">
        <v>0</v>
      </c>
      <c r="G111" s="9">
        <v>8</v>
      </c>
      <c r="H111" s="9">
        <v>153</v>
      </c>
      <c r="I111" s="9">
        <v>86</v>
      </c>
      <c r="J111" s="9">
        <v>9</v>
      </c>
      <c r="K111" s="9">
        <v>0</v>
      </c>
      <c r="L111" s="9">
        <v>153</v>
      </c>
      <c r="M111" s="9">
        <v>0</v>
      </c>
      <c r="N111" s="9">
        <v>0</v>
      </c>
      <c r="O111" s="9">
        <v>0</v>
      </c>
      <c r="P111" s="15">
        <v>1</v>
      </c>
      <c r="Q111" s="15">
        <v>1</v>
      </c>
      <c r="R111" s="9">
        <v>9</v>
      </c>
      <c r="S111" s="9">
        <v>0</v>
      </c>
      <c r="T111" s="9">
        <v>153</v>
      </c>
      <c r="U111" s="9">
        <v>0</v>
      </c>
      <c r="V111" s="9">
        <v>0</v>
      </c>
      <c r="W111" s="9">
        <v>0</v>
      </c>
      <c r="X111" s="15">
        <f t="shared" ref="X111:X115" si="67">R111/E111</f>
        <v>1</v>
      </c>
      <c r="Y111" s="15">
        <f t="shared" ref="Y111:Y116" si="68">T111/H111</f>
        <v>1</v>
      </c>
    </row>
    <row r="112" ht="30" customHeight="1" spans="1:25">
      <c r="A112" s="9"/>
      <c r="B112" s="9"/>
      <c r="C112" s="9">
        <v>2</v>
      </c>
      <c r="D112" s="9" t="s">
        <v>129</v>
      </c>
      <c r="E112" s="9">
        <v>19</v>
      </c>
      <c r="F112" s="9">
        <v>0</v>
      </c>
      <c r="G112" s="9">
        <v>5</v>
      </c>
      <c r="H112" s="9">
        <v>350</v>
      </c>
      <c r="I112" s="9">
        <v>58</v>
      </c>
      <c r="J112" s="9">
        <v>19</v>
      </c>
      <c r="K112" s="9">
        <v>0</v>
      </c>
      <c r="L112" s="9">
        <v>350</v>
      </c>
      <c r="M112" s="9">
        <v>0</v>
      </c>
      <c r="N112" s="9">
        <v>0</v>
      </c>
      <c r="O112" s="9">
        <v>0</v>
      </c>
      <c r="P112" s="15">
        <v>1</v>
      </c>
      <c r="Q112" s="15">
        <v>1</v>
      </c>
      <c r="R112" s="9">
        <v>19</v>
      </c>
      <c r="S112" s="9">
        <v>0</v>
      </c>
      <c r="T112" s="9">
        <v>350</v>
      </c>
      <c r="U112" s="9">
        <v>0</v>
      </c>
      <c r="V112" s="9">
        <v>0</v>
      </c>
      <c r="W112" s="9">
        <v>0</v>
      </c>
      <c r="X112" s="15">
        <f t="shared" si="67"/>
        <v>1</v>
      </c>
      <c r="Y112" s="15">
        <f t="shared" si="68"/>
        <v>1</v>
      </c>
    </row>
    <row r="113" ht="18" customHeight="1" spans="1:25">
      <c r="A113" s="9"/>
      <c r="B113" s="9"/>
      <c r="C113" s="9">
        <v>3</v>
      </c>
      <c r="D113" s="9" t="s">
        <v>130</v>
      </c>
      <c r="E113" s="9">
        <v>23</v>
      </c>
      <c r="F113" s="9">
        <v>0</v>
      </c>
      <c r="G113" s="9">
        <v>5</v>
      </c>
      <c r="H113" s="9">
        <v>439</v>
      </c>
      <c r="I113" s="9">
        <v>49</v>
      </c>
      <c r="J113" s="9">
        <v>23</v>
      </c>
      <c r="K113" s="9">
        <v>0</v>
      </c>
      <c r="L113" s="9">
        <v>439</v>
      </c>
      <c r="M113" s="9">
        <v>0</v>
      </c>
      <c r="N113" s="9">
        <v>0</v>
      </c>
      <c r="O113" s="9">
        <v>0</v>
      </c>
      <c r="P113" s="15">
        <v>1</v>
      </c>
      <c r="Q113" s="15">
        <v>1</v>
      </c>
      <c r="R113" s="9">
        <v>23</v>
      </c>
      <c r="S113" s="9">
        <v>0</v>
      </c>
      <c r="T113" s="9">
        <v>424</v>
      </c>
      <c r="U113" s="9">
        <v>0</v>
      </c>
      <c r="V113" s="9">
        <v>0</v>
      </c>
      <c r="W113" s="9">
        <v>0</v>
      </c>
      <c r="X113" s="15">
        <f t="shared" si="67"/>
        <v>1</v>
      </c>
      <c r="Y113" s="20">
        <f t="shared" si="68"/>
        <v>0.965831435079727</v>
      </c>
    </row>
    <row r="114" ht="18" customHeight="1" spans="1:25">
      <c r="A114" s="9"/>
      <c r="B114" s="9"/>
      <c r="C114" s="9">
        <v>4</v>
      </c>
      <c r="D114" s="9" t="s">
        <v>131</v>
      </c>
      <c r="E114" s="9">
        <v>17</v>
      </c>
      <c r="F114" s="9">
        <v>0</v>
      </c>
      <c r="G114" s="9">
        <v>6</v>
      </c>
      <c r="H114" s="9">
        <v>334</v>
      </c>
      <c r="I114" s="9">
        <v>33</v>
      </c>
      <c r="J114" s="9">
        <v>17</v>
      </c>
      <c r="K114" s="9">
        <v>0</v>
      </c>
      <c r="L114" s="9">
        <v>334</v>
      </c>
      <c r="M114" s="9">
        <v>0</v>
      </c>
      <c r="N114" s="9">
        <v>0</v>
      </c>
      <c r="O114" s="9">
        <v>0</v>
      </c>
      <c r="P114" s="15">
        <v>1</v>
      </c>
      <c r="Q114" s="15">
        <v>1</v>
      </c>
      <c r="R114" s="9">
        <v>17</v>
      </c>
      <c r="S114" s="9">
        <v>0</v>
      </c>
      <c r="T114" s="9">
        <v>322</v>
      </c>
      <c r="U114" s="9">
        <v>0</v>
      </c>
      <c r="V114" s="9">
        <v>0</v>
      </c>
      <c r="W114" s="9">
        <v>0</v>
      </c>
      <c r="X114" s="15">
        <f t="shared" si="67"/>
        <v>1</v>
      </c>
      <c r="Y114" s="20">
        <f t="shared" si="68"/>
        <v>0.964071856287425</v>
      </c>
    </row>
    <row r="115" ht="18" customHeight="1" spans="1:25">
      <c r="A115" s="9"/>
      <c r="B115" s="9"/>
      <c r="C115" s="9">
        <v>5</v>
      </c>
      <c r="D115" s="9" t="s">
        <v>132</v>
      </c>
      <c r="E115" s="9">
        <v>18</v>
      </c>
      <c r="F115" s="9">
        <v>0</v>
      </c>
      <c r="G115" s="9">
        <v>1</v>
      </c>
      <c r="H115" s="9">
        <v>352</v>
      </c>
      <c r="I115" s="9">
        <v>48</v>
      </c>
      <c r="J115" s="9">
        <v>18</v>
      </c>
      <c r="K115" s="9">
        <v>0</v>
      </c>
      <c r="L115" s="9">
        <v>352</v>
      </c>
      <c r="M115" s="9">
        <v>0</v>
      </c>
      <c r="N115" s="9">
        <v>0</v>
      </c>
      <c r="O115" s="9">
        <v>0</v>
      </c>
      <c r="P115" s="15">
        <v>1</v>
      </c>
      <c r="Q115" s="15">
        <v>1</v>
      </c>
      <c r="R115" s="9">
        <v>18</v>
      </c>
      <c r="S115" s="9">
        <v>0</v>
      </c>
      <c r="T115" s="9">
        <v>337</v>
      </c>
      <c r="U115" s="9">
        <v>0</v>
      </c>
      <c r="V115" s="9">
        <v>0</v>
      </c>
      <c r="W115" s="9">
        <v>5</v>
      </c>
      <c r="X115" s="15">
        <f t="shared" si="67"/>
        <v>1</v>
      </c>
      <c r="Y115" s="20">
        <f t="shared" si="68"/>
        <v>0.957386363636364</v>
      </c>
    </row>
    <row r="116" ht="18" customHeight="1" spans="1:25">
      <c r="A116" s="9">
        <v>17</v>
      </c>
      <c r="B116" s="9" t="s">
        <v>133</v>
      </c>
      <c r="C116" s="9" t="s">
        <v>23</v>
      </c>
      <c r="D116" s="9"/>
      <c r="E116" s="9">
        <f t="shared" ref="E116:O116" si="69">SUM(E117:E124)</f>
        <v>91</v>
      </c>
      <c r="F116" s="9">
        <f t="shared" si="69"/>
        <v>1</v>
      </c>
      <c r="G116" s="9">
        <f t="shared" si="69"/>
        <v>12</v>
      </c>
      <c r="H116" s="9">
        <f t="shared" si="69"/>
        <v>1255</v>
      </c>
      <c r="I116" s="9">
        <f t="shared" si="69"/>
        <v>296</v>
      </c>
      <c r="J116" s="9">
        <f t="shared" si="69"/>
        <v>91</v>
      </c>
      <c r="K116" s="9">
        <f t="shared" si="69"/>
        <v>1</v>
      </c>
      <c r="L116" s="9">
        <f t="shared" si="69"/>
        <v>1255</v>
      </c>
      <c r="M116" s="9">
        <f t="shared" si="69"/>
        <v>0</v>
      </c>
      <c r="N116" s="9">
        <f t="shared" si="69"/>
        <v>0</v>
      </c>
      <c r="O116" s="9">
        <f t="shared" si="69"/>
        <v>0</v>
      </c>
      <c r="P116" s="15">
        <f>(J116+K116)/(E116+F116)</f>
        <v>1</v>
      </c>
      <c r="Q116" s="15">
        <f>L116/H116</f>
        <v>1</v>
      </c>
      <c r="R116" s="9">
        <f t="shared" ref="R116:W116" si="70">SUM(R117:R124)</f>
        <v>91</v>
      </c>
      <c r="S116" s="9">
        <f t="shared" si="70"/>
        <v>1</v>
      </c>
      <c r="T116" s="9">
        <f t="shared" si="70"/>
        <v>1249</v>
      </c>
      <c r="U116" s="9">
        <f t="shared" si="70"/>
        <v>0</v>
      </c>
      <c r="V116" s="9">
        <f t="shared" si="70"/>
        <v>0</v>
      </c>
      <c r="W116" s="9">
        <f t="shared" si="70"/>
        <v>0</v>
      </c>
      <c r="X116" s="15">
        <f>(R116+S116)/(E116+F116)</f>
        <v>1</v>
      </c>
      <c r="Y116" s="20">
        <f t="shared" si="68"/>
        <v>0.995219123505976</v>
      </c>
    </row>
    <row r="117" ht="18" customHeight="1" spans="1:25">
      <c r="A117" s="9"/>
      <c r="B117" s="9"/>
      <c r="C117" s="9">
        <v>1</v>
      </c>
      <c r="D117" s="9" t="s">
        <v>134</v>
      </c>
      <c r="E117" s="9">
        <v>0</v>
      </c>
      <c r="F117" s="9">
        <v>0</v>
      </c>
      <c r="G117" s="9">
        <v>4</v>
      </c>
      <c r="H117" s="9">
        <v>0</v>
      </c>
      <c r="I117" s="9">
        <v>60</v>
      </c>
      <c r="J117" s="9" t="s">
        <v>25</v>
      </c>
      <c r="K117" s="9" t="s">
        <v>25</v>
      </c>
      <c r="L117" s="9" t="s">
        <v>25</v>
      </c>
      <c r="M117" s="9" t="s">
        <v>25</v>
      </c>
      <c r="N117" s="9" t="s">
        <v>25</v>
      </c>
      <c r="O117" s="9" t="s">
        <v>25</v>
      </c>
      <c r="P117" s="15" t="s">
        <v>25</v>
      </c>
      <c r="Q117" s="15" t="s">
        <v>25</v>
      </c>
      <c r="R117" s="9" t="s">
        <v>25</v>
      </c>
      <c r="S117" s="9" t="s">
        <v>25</v>
      </c>
      <c r="T117" s="9" t="s">
        <v>25</v>
      </c>
      <c r="U117" s="9" t="s">
        <v>25</v>
      </c>
      <c r="V117" s="9" t="s">
        <v>25</v>
      </c>
      <c r="W117" s="9" t="s">
        <v>25</v>
      </c>
      <c r="X117" s="15" t="s">
        <v>25</v>
      </c>
      <c r="Y117" s="20" t="s">
        <v>25</v>
      </c>
    </row>
    <row r="118" ht="18" customHeight="1" spans="1:25">
      <c r="A118" s="9"/>
      <c r="B118" s="9"/>
      <c r="C118" s="9">
        <v>2</v>
      </c>
      <c r="D118" s="9" t="s">
        <v>135</v>
      </c>
      <c r="E118" s="9">
        <v>4</v>
      </c>
      <c r="F118" s="9">
        <v>0</v>
      </c>
      <c r="G118" s="9">
        <v>3</v>
      </c>
      <c r="H118" s="9">
        <v>53</v>
      </c>
      <c r="I118" s="9">
        <v>28</v>
      </c>
      <c r="J118" s="9">
        <f t="shared" ref="J118:J121" si="71">E118</f>
        <v>4</v>
      </c>
      <c r="K118" s="9">
        <v>0</v>
      </c>
      <c r="L118" s="9">
        <f t="shared" ref="L118:L121" si="72">H118</f>
        <v>53</v>
      </c>
      <c r="M118" s="9">
        <v>0</v>
      </c>
      <c r="N118" s="9">
        <v>0</v>
      </c>
      <c r="O118" s="9">
        <v>0</v>
      </c>
      <c r="P118" s="15">
        <f t="shared" ref="P118:P121" si="73">(J118+K118)/(E118+F118)</f>
        <v>1</v>
      </c>
      <c r="Q118" s="15">
        <f t="shared" ref="Q118:Q121" si="74">L118/H118</f>
        <v>1</v>
      </c>
      <c r="R118" s="9">
        <v>4</v>
      </c>
      <c r="S118" s="9">
        <v>0</v>
      </c>
      <c r="T118" s="9">
        <v>53</v>
      </c>
      <c r="U118" s="9">
        <v>0</v>
      </c>
      <c r="V118" s="9">
        <v>0</v>
      </c>
      <c r="W118" s="9">
        <v>0</v>
      </c>
      <c r="X118" s="15">
        <f t="shared" ref="X118:X121" si="75">(R118+S118)/(E118+F118)</f>
        <v>1</v>
      </c>
      <c r="Y118" s="15">
        <f t="shared" ref="Y118:Y121" si="76">T118/H118</f>
        <v>1</v>
      </c>
    </row>
    <row r="119" ht="18" customHeight="1" spans="1:25">
      <c r="A119" s="9"/>
      <c r="B119" s="9"/>
      <c r="C119" s="9">
        <v>3</v>
      </c>
      <c r="D119" s="9" t="s">
        <v>136</v>
      </c>
      <c r="E119" s="9">
        <v>16</v>
      </c>
      <c r="F119" s="9">
        <v>0</v>
      </c>
      <c r="G119" s="9">
        <v>1</v>
      </c>
      <c r="H119" s="9">
        <v>279</v>
      </c>
      <c r="I119" s="9">
        <v>73</v>
      </c>
      <c r="J119" s="9">
        <f t="shared" si="71"/>
        <v>16</v>
      </c>
      <c r="K119" s="9">
        <v>0</v>
      </c>
      <c r="L119" s="9">
        <f t="shared" si="72"/>
        <v>279</v>
      </c>
      <c r="M119" s="9">
        <v>0</v>
      </c>
      <c r="N119" s="9">
        <v>0</v>
      </c>
      <c r="O119" s="9">
        <v>0</v>
      </c>
      <c r="P119" s="15">
        <f t="shared" si="73"/>
        <v>1</v>
      </c>
      <c r="Q119" s="15">
        <f t="shared" si="74"/>
        <v>1</v>
      </c>
      <c r="R119" s="9">
        <v>16</v>
      </c>
      <c r="S119" s="9">
        <v>0</v>
      </c>
      <c r="T119" s="9">
        <v>279</v>
      </c>
      <c r="U119" s="9">
        <v>0</v>
      </c>
      <c r="V119" s="9">
        <v>0</v>
      </c>
      <c r="W119" s="9">
        <v>0</v>
      </c>
      <c r="X119" s="15">
        <f t="shared" si="75"/>
        <v>1</v>
      </c>
      <c r="Y119" s="15">
        <f t="shared" si="76"/>
        <v>1</v>
      </c>
    </row>
    <row r="120" ht="18" customHeight="1" spans="1:25">
      <c r="A120" s="9"/>
      <c r="B120" s="9"/>
      <c r="C120" s="9">
        <v>4</v>
      </c>
      <c r="D120" s="9" t="s">
        <v>137</v>
      </c>
      <c r="E120" s="9">
        <v>15</v>
      </c>
      <c r="F120" s="9">
        <v>0</v>
      </c>
      <c r="G120" s="9">
        <v>0</v>
      </c>
      <c r="H120" s="9">
        <v>156</v>
      </c>
      <c r="I120" s="9">
        <v>22</v>
      </c>
      <c r="J120" s="9">
        <f t="shared" si="71"/>
        <v>15</v>
      </c>
      <c r="K120" s="9">
        <v>0</v>
      </c>
      <c r="L120" s="9">
        <f t="shared" si="72"/>
        <v>156</v>
      </c>
      <c r="M120" s="9">
        <v>0</v>
      </c>
      <c r="N120" s="9">
        <v>0</v>
      </c>
      <c r="O120" s="9">
        <v>0</v>
      </c>
      <c r="P120" s="15">
        <f t="shared" si="73"/>
        <v>1</v>
      </c>
      <c r="Q120" s="15">
        <f t="shared" si="74"/>
        <v>1</v>
      </c>
      <c r="R120" s="9">
        <v>15</v>
      </c>
      <c r="S120" s="9">
        <v>0</v>
      </c>
      <c r="T120" s="9">
        <v>156</v>
      </c>
      <c r="U120" s="9">
        <v>0</v>
      </c>
      <c r="V120" s="9">
        <v>0</v>
      </c>
      <c r="W120" s="9">
        <v>0</v>
      </c>
      <c r="X120" s="15">
        <f t="shared" si="75"/>
        <v>1</v>
      </c>
      <c r="Y120" s="15">
        <f t="shared" si="76"/>
        <v>1</v>
      </c>
    </row>
    <row r="121" ht="18" customHeight="1" spans="1:25">
      <c r="A121" s="9"/>
      <c r="B121" s="9"/>
      <c r="C121" s="9">
        <v>5</v>
      </c>
      <c r="D121" s="9" t="s">
        <v>138</v>
      </c>
      <c r="E121" s="9">
        <v>18</v>
      </c>
      <c r="F121" s="9">
        <v>1</v>
      </c>
      <c r="G121" s="9">
        <v>0</v>
      </c>
      <c r="H121" s="9">
        <v>301</v>
      </c>
      <c r="I121" s="9">
        <v>25</v>
      </c>
      <c r="J121" s="9">
        <f t="shared" si="71"/>
        <v>18</v>
      </c>
      <c r="K121" s="9">
        <f>F121</f>
        <v>1</v>
      </c>
      <c r="L121" s="9">
        <f t="shared" si="72"/>
        <v>301</v>
      </c>
      <c r="M121" s="9">
        <v>0</v>
      </c>
      <c r="N121" s="9">
        <v>0</v>
      </c>
      <c r="O121" s="9">
        <v>0</v>
      </c>
      <c r="P121" s="15">
        <f t="shared" si="73"/>
        <v>1</v>
      </c>
      <c r="Q121" s="15">
        <f t="shared" si="74"/>
        <v>1</v>
      </c>
      <c r="R121" s="9">
        <v>18</v>
      </c>
      <c r="S121" s="9">
        <v>1</v>
      </c>
      <c r="T121" s="9">
        <v>301</v>
      </c>
      <c r="U121" s="9">
        <v>0</v>
      </c>
      <c r="V121" s="9">
        <v>0</v>
      </c>
      <c r="W121" s="9">
        <v>0</v>
      </c>
      <c r="X121" s="15">
        <f t="shared" si="75"/>
        <v>1</v>
      </c>
      <c r="Y121" s="15">
        <f t="shared" si="76"/>
        <v>1</v>
      </c>
    </row>
    <row r="122" ht="18" customHeight="1" spans="1:25">
      <c r="A122" s="9"/>
      <c r="B122" s="9"/>
      <c r="C122" s="9">
        <v>6</v>
      </c>
      <c r="D122" s="9" t="s">
        <v>139</v>
      </c>
      <c r="E122" s="9">
        <v>16</v>
      </c>
      <c r="F122" s="9">
        <v>0</v>
      </c>
      <c r="G122" s="9">
        <v>0</v>
      </c>
      <c r="H122" s="9">
        <v>178</v>
      </c>
      <c r="I122" s="9">
        <v>21</v>
      </c>
      <c r="J122" s="9">
        <f t="shared" ref="J122:J124" si="77">E122</f>
        <v>16</v>
      </c>
      <c r="K122" s="9">
        <v>0</v>
      </c>
      <c r="L122" s="9">
        <f t="shared" ref="L122:L124" si="78">H122</f>
        <v>178</v>
      </c>
      <c r="M122" s="9">
        <v>0</v>
      </c>
      <c r="N122" s="9">
        <v>0</v>
      </c>
      <c r="O122" s="9">
        <v>0</v>
      </c>
      <c r="P122" s="15">
        <f t="shared" ref="P122:P124" si="79">(J122+K122)/(E122+F122)</f>
        <v>1</v>
      </c>
      <c r="Q122" s="15">
        <f t="shared" ref="Q122:Q124" si="80">L122/H122</f>
        <v>1</v>
      </c>
      <c r="R122" s="9">
        <v>16</v>
      </c>
      <c r="S122" s="9">
        <v>0</v>
      </c>
      <c r="T122" s="9">
        <v>178</v>
      </c>
      <c r="U122" s="9">
        <v>0</v>
      </c>
      <c r="V122" s="9">
        <v>0</v>
      </c>
      <c r="W122" s="9">
        <v>0</v>
      </c>
      <c r="X122" s="15">
        <f t="shared" ref="X122:X124" si="81">(R122+S122)/(E122+F122)</f>
        <v>1</v>
      </c>
      <c r="Y122" s="15">
        <f t="shared" ref="Y122:Y124" si="82">T122/H122</f>
        <v>1</v>
      </c>
    </row>
    <row r="123" ht="18" customHeight="1" spans="1:25">
      <c r="A123" s="9"/>
      <c r="B123" s="9"/>
      <c r="C123" s="9">
        <v>7</v>
      </c>
      <c r="D123" s="9" t="s">
        <v>140</v>
      </c>
      <c r="E123" s="9">
        <v>12</v>
      </c>
      <c r="F123" s="9">
        <v>0</v>
      </c>
      <c r="G123" s="9">
        <v>1</v>
      </c>
      <c r="H123" s="9">
        <v>175</v>
      </c>
      <c r="I123" s="9">
        <v>18</v>
      </c>
      <c r="J123" s="9">
        <f t="shared" si="77"/>
        <v>12</v>
      </c>
      <c r="K123" s="9">
        <v>0</v>
      </c>
      <c r="L123" s="9">
        <f t="shared" si="78"/>
        <v>175</v>
      </c>
      <c r="M123" s="9">
        <v>0</v>
      </c>
      <c r="N123" s="9">
        <v>0</v>
      </c>
      <c r="O123" s="9">
        <v>0</v>
      </c>
      <c r="P123" s="15">
        <f t="shared" si="79"/>
        <v>1</v>
      </c>
      <c r="Q123" s="15">
        <f t="shared" si="80"/>
        <v>1</v>
      </c>
      <c r="R123" s="9">
        <v>12</v>
      </c>
      <c r="S123" s="9">
        <v>0</v>
      </c>
      <c r="T123" s="9">
        <v>169</v>
      </c>
      <c r="U123" s="9">
        <v>0</v>
      </c>
      <c r="V123" s="9">
        <v>0</v>
      </c>
      <c r="W123" s="9">
        <v>0</v>
      </c>
      <c r="X123" s="15">
        <f t="shared" si="81"/>
        <v>1</v>
      </c>
      <c r="Y123" s="20">
        <f t="shared" si="82"/>
        <v>0.965714285714286</v>
      </c>
    </row>
    <row r="124" ht="30" customHeight="1" spans="1:25">
      <c r="A124" s="9"/>
      <c r="B124" s="9"/>
      <c r="C124" s="9">
        <v>8</v>
      </c>
      <c r="D124" s="9" t="s">
        <v>141</v>
      </c>
      <c r="E124" s="9">
        <v>10</v>
      </c>
      <c r="F124" s="9">
        <v>0</v>
      </c>
      <c r="G124" s="9">
        <v>3</v>
      </c>
      <c r="H124" s="9">
        <v>113</v>
      </c>
      <c r="I124" s="9">
        <v>49</v>
      </c>
      <c r="J124" s="9">
        <f t="shared" si="77"/>
        <v>10</v>
      </c>
      <c r="K124" s="9">
        <v>0</v>
      </c>
      <c r="L124" s="9">
        <f t="shared" si="78"/>
        <v>113</v>
      </c>
      <c r="M124" s="9">
        <v>0</v>
      </c>
      <c r="N124" s="9">
        <v>0</v>
      </c>
      <c r="O124" s="9">
        <v>0</v>
      </c>
      <c r="P124" s="15">
        <f t="shared" si="79"/>
        <v>1</v>
      </c>
      <c r="Q124" s="15">
        <f t="shared" si="80"/>
        <v>1</v>
      </c>
      <c r="R124" s="9">
        <v>10</v>
      </c>
      <c r="S124" s="9">
        <v>0</v>
      </c>
      <c r="T124" s="9">
        <v>113</v>
      </c>
      <c r="U124" s="9">
        <v>0</v>
      </c>
      <c r="V124" s="9">
        <v>0</v>
      </c>
      <c r="W124" s="9">
        <v>0</v>
      </c>
      <c r="X124" s="15">
        <f t="shared" si="81"/>
        <v>1</v>
      </c>
      <c r="Y124" s="15">
        <f t="shared" si="82"/>
        <v>1</v>
      </c>
    </row>
    <row r="125" s="2" customFormat="1" ht="18" customHeight="1" spans="1:25">
      <c r="A125" s="21">
        <v>18</v>
      </c>
      <c r="B125" s="21" t="s">
        <v>142</v>
      </c>
      <c r="C125" s="21" t="s">
        <v>23</v>
      </c>
      <c r="D125" s="21"/>
      <c r="E125" s="21">
        <f t="shared" ref="E125" si="83">SUM(E126:E133)</f>
        <v>77</v>
      </c>
      <c r="F125" s="21">
        <f t="shared" ref="F125:W125" si="84">SUM(F126:F133)</f>
        <v>3</v>
      </c>
      <c r="G125" s="21">
        <f t="shared" si="84"/>
        <v>5</v>
      </c>
      <c r="H125" s="21">
        <f t="shared" si="84"/>
        <v>1034</v>
      </c>
      <c r="I125" s="21">
        <f t="shared" si="84"/>
        <v>191</v>
      </c>
      <c r="J125" s="21">
        <f t="shared" si="84"/>
        <v>77</v>
      </c>
      <c r="K125" s="21">
        <f t="shared" si="84"/>
        <v>3</v>
      </c>
      <c r="L125" s="21">
        <f t="shared" si="84"/>
        <v>1034</v>
      </c>
      <c r="M125" s="21">
        <f t="shared" si="84"/>
        <v>0</v>
      </c>
      <c r="N125" s="21">
        <f t="shared" si="84"/>
        <v>0</v>
      </c>
      <c r="O125" s="21">
        <f t="shared" si="84"/>
        <v>0</v>
      </c>
      <c r="P125" s="23">
        <v>1</v>
      </c>
      <c r="Q125" s="23">
        <v>1</v>
      </c>
      <c r="R125" s="21">
        <f t="shared" si="84"/>
        <v>77</v>
      </c>
      <c r="S125" s="21">
        <f t="shared" si="84"/>
        <v>3</v>
      </c>
      <c r="T125" s="21">
        <f t="shared" si="84"/>
        <v>932</v>
      </c>
      <c r="U125" s="21">
        <f t="shared" si="84"/>
        <v>0</v>
      </c>
      <c r="V125" s="21">
        <f t="shared" si="84"/>
        <v>0</v>
      </c>
      <c r="W125" s="21">
        <f t="shared" si="84"/>
        <v>0</v>
      </c>
      <c r="X125" s="22">
        <v>1</v>
      </c>
      <c r="Y125" s="22">
        <v>0.95</v>
      </c>
    </row>
    <row r="126" ht="18" customHeight="1" spans="1:25">
      <c r="A126" s="9"/>
      <c r="B126" s="9"/>
      <c r="C126" s="9">
        <v>1</v>
      </c>
      <c r="D126" s="9" t="s">
        <v>143</v>
      </c>
      <c r="E126" s="9">
        <v>4</v>
      </c>
      <c r="F126" s="9">
        <v>0</v>
      </c>
      <c r="G126" s="9">
        <v>4</v>
      </c>
      <c r="H126" s="9">
        <v>75</v>
      </c>
      <c r="I126" s="9">
        <v>89</v>
      </c>
      <c r="J126" s="9">
        <v>4</v>
      </c>
      <c r="K126" s="9">
        <v>0</v>
      </c>
      <c r="L126" s="9">
        <v>75</v>
      </c>
      <c r="M126" s="9">
        <v>0</v>
      </c>
      <c r="N126" s="9">
        <v>0</v>
      </c>
      <c r="O126" s="9">
        <v>0</v>
      </c>
      <c r="P126" s="17">
        <v>1</v>
      </c>
      <c r="Q126" s="17">
        <v>1</v>
      </c>
      <c r="R126" s="9">
        <v>4</v>
      </c>
      <c r="S126" s="9">
        <v>0</v>
      </c>
      <c r="T126" s="9">
        <v>71</v>
      </c>
      <c r="U126" s="9">
        <v>0</v>
      </c>
      <c r="V126" s="9">
        <v>0</v>
      </c>
      <c r="W126" s="9">
        <v>0</v>
      </c>
      <c r="X126" s="15">
        <v>1</v>
      </c>
      <c r="Y126" s="15">
        <v>0.95</v>
      </c>
    </row>
    <row r="127" ht="18" customHeight="1" spans="1:25">
      <c r="A127" s="9"/>
      <c r="B127" s="9"/>
      <c r="C127" s="9">
        <v>2</v>
      </c>
      <c r="D127" s="9" t="s">
        <v>144</v>
      </c>
      <c r="E127" s="11">
        <v>8</v>
      </c>
      <c r="F127" s="11">
        <v>0</v>
      </c>
      <c r="G127" s="11">
        <v>0</v>
      </c>
      <c r="H127" s="11">
        <v>186</v>
      </c>
      <c r="I127" s="11">
        <v>23</v>
      </c>
      <c r="J127" s="11">
        <v>8</v>
      </c>
      <c r="K127" s="9">
        <v>0</v>
      </c>
      <c r="L127" s="11">
        <v>186</v>
      </c>
      <c r="M127" s="9">
        <v>0</v>
      </c>
      <c r="N127" s="9">
        <v>0</v>
      </c>
      <c r="O127" s="9">
        <v>0</v>
      </c>
      <c r="P127" s="17">
        <v>1</v>
      </c>
      <c r="Q127" s="17">
        <v>1</v>
      </c>
      <c r="R127" s="11">
        <v>8</v>
      </c>
      <c r="S127" s="9">
        <v>0</v>
      </c>
      <c r="T127" s="11">
        <v>184</v>
      </c>
      <c r="U127" s="9">
        <v>0</v>
      </c>
      <c r="V127" s="9">
        <v>0</v>
      </c>
      <c r="W127" s="9">
        <v>0</v>
      </c>
      <c r="X127" s="17">
        <v>1</v>
      </c>
      <c r="Y127" s="17">
        <v>0.99</v>
      </c>
    </row>
    <row r="128" ht="18" customHeight="1" spans="1:25">
      <c r="A128" s="9"/>
      <c r="B128" s="9"/>
      <c r="C128" s="9">
        <v>3</v>
      </c>
      <c r="D128" s="9" t="s">
        <v>145</v>
      </c>
      <c r="E128" s="9">
        <v>6</v>
      </c>
      <c r="F128" s="9">
        <v>0</v>
      </c>
      <c r="G128" s="9">
        <v>0</v>
      </c>
      <c r="H128" s="9">
        <v>78</v>
      </c>
      <c r="I128" s="9">
        <v>12</v>
      </c>
      <c r="J128" s="9">
        <v>6</v>
      </c>
      <c r="K128" s="9">
        <v>0</v>
      </c>
      <c r="L128" s="9">
        <v>78</v>
      </c>
      <c r="M128" s="9">
        <v>0</v>
      </c>
      <c r="N128" s="9">
        <v>0</v>
      </c>
      <c r="O128" s="9">
        <v>0</v>
      </c>
      <c r="P128" s="15">
        <v>1</v>
      </c>
      <c r="Q128" s="15">
        <v>1</v>
      </c>
      <c r="R128" s="9">
        <v>6</v>
      </c>
      <c r="S128" s="9">
        <v>0</v>
      </c>
      <c r="T128" s="9">
        <v>62</v>
      </c>
      <c r="U128" s="9">
        <v>0</v>
      </c>
      <c r="V128" s="9">
        <v>0</v>
      </c>
      <c r="W128" s="9">
        <v>0</v>
      </c>
      <c r="X128" s="17">
        <v>1</v>
      </c>
      <c r="Y128" s="15">
        <v>0.79</v>
      </c>
    </row>
    <row r="129" ht="18" customHeight="1" spans="1:25">
      <c r="A129" s="9"/>
      <c r="B129" s="9"/>
      <c r="C129" s="9">
        <v>4</v>
      </c>
      <c r="D129" s="9" t="s">
        <v>146</v>
      </c>
      <c r="E129" s="9">
        <v>12</v>
      </c>
      <c r="F129" s="9">
        <v>1</v>
      </c>
      <c r="G129" s="9">
        <v>0</v>
      </c>
      <c r="H129" s="9">
        <v>159</v>
      </c>
      <c r="I129" s="9">
        <v>8</v>
      </c>
      <c r="J129" s="9">
        <v>12</v>
      </c>
      <c r="K129" s="9">
        <v>1</v>
      </c>
      <c r="L129" s="9">
        <v>159</v>
      </c>
      <c r="M129" s="9">
        <v>0</v>
      </c>
      <c r="N129" s="9">
        <v>0</v>
      </c>
      <c r="O129" s="9">
        <v>0</v>
      </c>
      <c r="P129" s="15">
        <f>(J129+K129)/(E129+F129)+(M129+O129)</f>
        <v>1</v>
      </c>
      <c r="Q129" s="15">
        <f>L129/H129-O129</f>
        <v>1</v>
      </c>
      <c r="R129" s="9">
        <v>12</v>
      </c>
      <c r="S129" s="9">
        <v>1</v>
      </c>
      <c r="T129" s="9">
        <v>159</v>
      </c>
      <c r="U129" s="9">
        <v>0</v>
      </c>
      <c r="V129" s="9">
        <v>0</v>
      </c>
      <c r="W129" s="9">
        <v>0</v>
      </c>
      <c r="X129" s="15">
        <f>(R129+S129)/(E129+F129)-(U129+W129)</f>
        <v>1</v>
      </c>
      <c r="Y129" s="15">
        <f>T129/H129-W129</f>
        <v>1</v>
      </c>
    </row>
    <row r="130" ht="18" customHeight="1" spans="1:25">
      <c r="A130" s="9"/>
      <c r="B130" s="9"/>
      <c r="C130" s="9">
        <v>5</v>
      </c>
      <c r="D130" s="9" t="s">
        <v>147</v>
      </c>
      <c r="E130" s="9">
        <v>7</v>
      </c>
      <c r="F130" s="9">
        <v>0</v>
      </c>
      <c r="G130" s="9">
        <v>0</v>
      </c>
      <c r="H130" s="9">
        <v>48</v>
      </c>
      <c r="I130" s="9">
        <v>4</v>
      </c>
      <c r="J130" s="9">
        <v>7</v>
      </c>
      <c r="K130" s="9">
        <v>0</v>
      </c>
      <c r="L130" s="9">
        <v>48</v>
      </c>
      <c r="M130" s="9">
        <v>0</v>
      </c>
      <c r="N130" s="9">
        <v>0</v>
      </c>
      <c r="O130" s="9">
        <v>0</v>
      </c>
      <c r="P130" s="15">
        <v>1</v>
      </c>
      <c r="Q130" s="15">
        <v>1</v>
      </c>
      <c r="R130" s="9">
        <v>7</v>
      </c>
      <c r="S130" s="9">
        <v>0</v>
      </c>
      <c r="T130" s="9">
        <v>40</v>
      </c>
      <c r="U130" s="9">
        <v>0</v>
      </c>
      <c r="V130" s="9">
        <v>0</v>
      </c>
      <c r="W130" s="9">
        <v>0</v>
      </c>
      <c r="X130" s="15">
        <f>(R130+S130)/((E130+F130)-(U130+V130))</f>
        <v>1</v>
      </c>
      <c r="Y130" s="15">
        <v>0.83</v>
      </c>
    </row>
    <row r="131" ht="18" customHeight="1" spans="1:25">
      <c r="A131" s="9"/>
      <c r="B131" s="9"/>
      <c r="C131" s="9">
        <v>6</v>
      </c>
      <c r="D131" s="9" t="s">
        <v>148</v>
      </c>
      <c r="E131" s="9">
        <v>7</v>
      </c>
      <c r="F131" s="9">
        <v>0</v>
      </c>
      <c r="G131" s="9">
        <v>0</v>
      </c>
      <c r="H131" s="9">
        <v>69</v>
      </c>
      <c r="I131" s="9">
        <v>2</v>
      </c>
      <c r="J131" s="9">
        <v>7</v>
      </c>
      <c r="K131" s="9">
        <v>0</v>
      </c>
      <c r="L131" s="9">
        <v>69</v>
      </c>
      <c r="M131" s="9">
        <v>0</v>
      </c>
      <c r="N131" s="9">
        <v>0</v>
      </c>
      <c r="O131" s="9">
        <v>0</v>
      </c>
      <c r="P131" s="25">
        <v>1</v>
      </c>
      <c r="Q131" s="15">
        <v>1</v>
      </c>
      <c r="R131" s="9">
        <v>7</v>
      </c>
      <c r="S131" s="9">
        <v>0</v>
      </c>
      <c r="T131" s="9">
        <v>58</v>
      </c>
      <c r="U131" s="9">
        <v>0</v>
      </c>
      <c r="V131" s="9">
        <v>0</v>
      </c>
      <c r="W131" s="9">
        <v>0</v>
      </c>
      <c r="X131" s="15">
        <v>1</v>
      </c>
      <c r="Y131" s="15">
        <v>0.84</v>
      </c>
    </row>
    <row r="132" ht="18" customHeight="1" spans="1:25">
      <c r="A132" s="9"/>
      <c r="B132" s="9"/>
      <c r="C132" s="9">
        <v>7</v>
      </c>
      <c r="D132" s="9" t="s">
        <v>149</v>
      </c>
      <c r="E132" s="9">
        <v>23</v>
      </c>
      <c r="F132" s="9">
        <v>0</v>
      </c>
      <c r="G132" s="9">
        <v>1</v>
      </c>
      <c r="H132" s="9">
        <v>256</v>
      </c>
      <c r="I132" s="9">
        <v>43</v>
      </c>
      <c r="J132" s="9">
        <v>23</v>
      </c>
      <c r="K132" s="9">
        <v>0</v>
      </c>
      <c r="L132" s="9">
        <v>256</v>
      </c>
      <c r="M132" s="9">
        <v>0</v>
      </c>
      <c r="N132" s="9">
        <v>0</v>
      </c>
      <c r="O132" s="9">
        <v>0</v>
      </c>
      <c r="P132" s="15">
        <f>(J132+K132)/(E132+F132)+(M132+O132)</f>
        <v>1</v>
      </c>
      <c r="Q132" s="15">
        <f>L132/H132-O132</f>
        <v>1</v>
      </c>
      <c r="R132" s="9">
        <v>23</v>
      </c>
      <c r="S132" s="9">
        <v>0</v>
      </c>
      <c r="T132" s="9">
        <v>241</v>
      </c>
      <c r="U132" s="9">
        <v>0</v>
      </c>
      <c r="V132" s="9">
        <v>0</v>
      </c>
      <c r="W132" s="9">
        <v>0</v>
      </c>
      <c r="X132" s="15">
        <f>(R132+S132)/(E132+F132)-(U132+W132)</f>
        <v>1</v>
      </c>
      <c r="Y132" s="15">
        <v>0.94</v>
      </c>
    </row>
    <row r="133" ht="18" customHeight="1" spans="1:25">
      <c r="A133" s="9"/>
      <c r="B133" s="9"/>
      <c r="C133" s="9">
        <v>8</v>
      </c>
      <c r="D133" s="9" t="s">
        <v>150</v>
      </c>
      <c r="E133" s="9">
        <v>10</v>
      </c>
      <c r="F133" s="9">
        <v>2</v>
      </c>
      <c r="G133" s="9">
        <v>0</v>
      </c>
      <c r="H133" s="9">
        <v>163</v>
      </c>
      <c r="I133" s="9">
        <v>10</v>
      </c>
      <c r="J133" s="9">
        <v>10</v>
      </c>
      <c r="K133" s="9">
        <v>2</v>
      </c>
      <c r="L133" s="9">
        <v>163</v>
      </c>
      <c r="M133" s="9">
        <v>0</v>
      </c>
      <c r="N133" s="9">
        <v>0</v>
      </c>
      <c r="O133" s="9">
        <v>0</v>
      </c>
      <c r="P133" s="15">
        <v>1</v>
      </c>
      <c r="Q133" s="15">
        <v>1</v>
      </c>
      <c r="R133" s="9">
        <v>10</v>
      </c>
      <c r="S133" s="9">
        <v>2</v>
      </c>
      <c r="T133" s="9">
        <v>117</v>
      </c>
      <c r="U133" s="9">
        <v>0</v>
      </c>
      <c r="V133" s="9">
        <v>0</v>
      </c>
      <c r="W133" s="9">
        <v>0</v>
      </c>
      <c r="X133" s="15">
        <f>(R133+S133)/((E133+F133)-(U133+V133))</f>
        <v>1</v>
      </c>
      <c r="Y133" s="15">
        <v>0.72</v>
      </c>
    </row>
    <row r="134" ht="18" customHeight="1" spans="1:25">
      <c r="A134" s="9">
        <v>19</v>
      </c>
      <c r="B134" s="9" t="s">
        <v>151</v>
      </c>
      <c r="C134" s="9" t="s">
        <v>23</v>
      </c>
      <c r="D134" s="9"/>
      <c r="E134" s="9">
        <f t="shared" ref="E134:O134" si="85">SUM(E135:E137)</f>
        <v>41</v>
      </c>
      <c r="F134" s="9">
        <f t="shared" si="85"/>
        <v>0</v>
      </c>
      <c r="G134" s="9">
        <f t="shared" si="85"/>
        <v>9</v>
      </c>
      <c r="H134" s="9">
        <f t="shared" si="85"/>
        <v>894</v>
      </c>
      <c r="I134" s="9">
        <f t="shared" si="85"/>
        <v>124</v>
      </c>
      <c r="J134" s="9">
        <f t="shared" si="85"/>
        <v>41</v>
      </c>
      <c r="K134" s="9">
        <f t="shared" si="85"/>
        <v>0</v>
      </c>
      <c r="L134" s="9">
        <f t="shared" si="85"/>
        <v>894</v>
      </c>
      <c r="M134" s="9">
        <f t="shared" si="85"/>
        <v>0</v>
      </c>
      <c r="N134" s="9">
        <f t="shared" si="85"/>
        <v>0</v>
      </c>
      <c r="O134" s="9">
        <f t="shared" si="85"/>
        <v>0</v>
      </c>
      <c r="P134" s="17">
        <v>1</v>
      </c>
      <c r="Q134" s="17">
        <v>1</v>
      </c>
      <c r="R134" s="9">
        <f t="shared" ref="R134:W134" si="86">SUM(R135:R137)</f>
        <v>41</v>
      </c>
      <c r="S134" s="9">
        <f t="shared" si="86"/>
        <v>0</v>
      </c>
      <c r="T134" s="9">
        <f t="shared" si="86"/>
        <v>877</v>
      </c>
      <c r="U134" s="9">
        <f t="shared" si="86"/>
        <v>0</v>
      </c>
      <c r="V134" s="9">
        <f t="shared" si="86"/>
        <v>0</v>
      </c>
      <c r="W134" s="9">
        <f t="shared" si="86"/>
        <v>0</v>
      </c>
      <c r="X134" s="15">
        <v>1</v>
      </c>
      <c r="Y134" s="15">
        <v>0.98</v>
      </c>
    </row>
    <row r="135" s="2" customFormat="1" ht="30" customHeight="1" spans="1:25">
      <c r="A135" s="21"/>
      <c r="B135" s="21"/>
      <c r="C135" s="21">
        <v>1</v>
      </c>
      <c r="D135" s="9" t="s">
        <v>152</v>
      </c>
      <c r="E135" s="24">
        <v>16</v>
      </c>
      <c r="F135" s="24">
        <v>0</v>
      </c>
      <c r="G135" s="24">
        <v>0</v>
      </c>
      <c r="H135" s="24">
        <v>418</v>
      </c>
      <c r="I135" s="24">
        <v>32</v>
      </c>
      <c r="J135" s="24">
        <v>16</v>
      </c>
      <c r="K135" s="24">
        <v>0</v>
      </c>
      <c r="L135" s="24">
        <v>418</v>
      </c>
      <c r="M135" s="24">
        <v>0</v>
      </c>
      <c r="N135" s="24">
        <v>0</v>
      </c>
      <c r="O135" s="24">
        <v>0</v>
      </c>
      <c r="P135" s="17">
        <v>1</v>
      </c>
      <c r="Q135" s="17">
        <v>1</v>
      </c>
      <c r="R135" s="24">
        <v>16</v>
      </c>
      <c r="S135" s="9">
        <v>0</v>
      </c>
      <c r="T135" s="24">
        <v>418</v>
      </c>
      <c r="U135" s="9">
        <v>0</v>
      </c>
      <c r="V135" s="9">
        <v>0</v>
      </c>
      <c r="W135" s="9">
        <v>0</v>
      </c>
      <c r="X135" s="15">
        <v>1</v>
      </c>
      <c r="Y135" s="15">
        <v>1</v>
      </c>
    </row>
    <row r="136" s="2" customFormat="1" ht="18" customHeight="1" spans="1:25">
      <c r="A136" s="21"/>
      <c r="B136" s="21"/>
      <c r="C136" s="21">
        <v>2</v>
      </c>
      <c r="D136" s="9" t="s">
        <v>153</v>
      </c>
      <c r="E136" s="24">
        <v>21</v>
      </c>
      <c r="F136" s="24">
        <v>0</v>
      </c>
      <c r="G136" s="24">
        <v>0</v>
      </c>
      <c r="H136" s="24">
        <v>356</v>
      </c>
      <c r="I136" s="24">
        <v>40</v>
      </c>
      <c r="J136" s="24">
        <v>21</v>
      </c>
      <c r="K136" s="24">
        <v>0</v>
      </c>
      <c r="L136" s="24">
        <v>356</v>
      </c>
      <c r="M136" s="24">
        <v>0</v>
      </c>
      <c r="N136" s="24">
        <v>0</v>
      </c>
      <c r="O136" s="24">
        <v>0</v>
      </c>
      <c r="P136" s="17">
        <v>1</v>
      </c>
      <c r="Q136" s="17">
        <v>1</v>
      </c>
      <c r="R136" s="11">
        <v>21</v>
      </c>
      <c r="S136" s="11">
        <v>0</v>
      </c>
      <c r="T136" s="11">
        <v>339</v>
      </c>
      <c r="U136" s="11">
        <v>0</v>
      </c>
      <c r="V136" s="11">
        <v>0</v>
      </c>
      <c r="W136" s="11">
        <v>0</v>
      </c>
      <c r="X136" s="15">
        <v>1</v>
      </c>
      <c r="Y136" s="15">
        <v>0.95</v>
      </c>
    </row>
    <row r="137" s="2" customFormat="1" ht="30" customHeight="1" spans="1:25">
      <c r="A137" s="21"/>
      <c r="B137" s="21"/>
      <c r="C137" s="21">
        <v>3</v>
      </c>
      <c r="D137" s="9" t="s">
        <v>154</v>
      </c>
      <c r="E137" s="24">
        <v>4</v>
      </c>
      <c r="F137" s="24">
        <v>0</v>
      </c>
      <c r="G137" s="24">
        <v>9</v>
      </c>
      <c r="H137" s="24">
        <v>120</v>
      </c>
      <c r="I137" s="24">
        <v>52</v>
      </c>
      <c r="J137" s="24">
        <v>4</v>
      </c>
      <c r="K137" s="24">
        <v>0</v>
      </c>
      <c r="L137" s="24">
        <v>120</v>
      </c>
      <c r="M137" s="24">
        <v>0</v>
      </c>
      <c r="N137" s="24">
        <v>0</v>
      </c>
      <c r="O137" s="24">
        <v>0</v>
      </c>
      <c r="P137" s="17">
        <v>1</v>
      </c>
      <c r="Q137" s="17">
        <v>1</v>
      </c>
      <c r="R137" s="9">
        <v>4</v>
      </c>
      <c r="S137" s="9">
        <v>0</v>
      </c>
      <c r="T137" s="9">
        <v>120</v>
      </c>
      <c r="U137" s="9">
        <v>0</v>
      </c>
      <c r="V137" s="9">
        <v>0</v>
      </c>
      <c r="W137" s="9">
        <v>0</v>
      </c>
      <c r="X137" s="15">
        <v>1</v>
      </c>
      <c r="Y137" s="15">
        <v>1</v>
      </c>
    </row>
    <row r="138" ht="18" customHeight="1" spans="1:25">
      <c r="A138" s="9">
        <v>20</v>
      </c>
      <c r="B138" s="9" t="s">
        <v>155</v>
      </c>
      <c r="C138" s="9" t="s">
        <v>23</v>
      </c>
      <c r="D138" s="9"/>
      <c r="E138" s="9">
        <f t="shared" ref="E138:I138" si="87">SUM(E139:E143)</f>
        <v>61</v>
      </c>
      <c r="F138" s="9">
        <f t="shared" si="87"/>
        <v>2</v>
      </c>
      <c r="G138" s="9">
        <f t="shared" si="87"/>
        <v>20</v>
      </c>
      <c r="H138" s="9">
        <f t="shared" si="87"/>
        <v>1446</v>
      </c>
      <c r="I138" s="9">
        <f t="shared" si="87"/>
        <v>181</v>
      </c>
      <c r="J138" s="9">
        <f t="shared" ref="J138:O138" si="88">SUM(J139:J143)</f>
        <v>61</v>
      </c>
      <c r="K138" s="9">
        <f t="shared" si="88"/>
        <v>2</v>
      </c>
      <c r="L138" s="9">
        <f t="shared" si="88"/>
        <v>1446</v>
      </c>
      <c r="M138" s="9">
        <f t="shared" si="88"/>
        <v>0</v>
      </c>
      <c r="N138" s="9">
        <f t="shared" si="88"/>
        <v>0</v>
      </c>
      <c r="O138" s="9">
        <f t="shared" si="88"/>
        <v>0</v>
      </c>
      <c r="P138" s="15">
        <v>1</v>
      </c>
      <c r="Q138" s="15">
        <v>1</v>
      </c>
      <c r="R138" s="9">
        <f t="shared" ref="R138:W138" si="89">SUM(R139:R143)</f>
        <v>61</v>
      </c>
      <c r="S138" s="9">
        <f t="shared" si="89"/>
        <v>2</v>
      </c>
      <c r="T138" s="9">
        <f t="shared" si="89"/>
        <v>1438</v>
      </c>
      <c r="U138" s="9">
        <f t="shared" si="89"/>
        <v>0</v>
      </c>
      <c r="V138" s="9">
        <f t="shared" si="89"/>
        <v>0</v>
      </c>
      <c r="W138" s="9">
        <f t="shared" si="89"/>
        <v>0</v>
      </c>
      <c r="X138" s="15">
        <v>1</v>
      </c>
      <c r="Y138" s="20">
        <v>0.9945</v>
      </c>
    </row>
    <row r="139" ht="18" customHeight="1" spans="1:25">
      <c r="A139" s="9"/>
      <c r="B139" s="9"/>
      <c r="C139" s="9">
        <v>1</v>
      </c>
      <c r="D139" s="9" t="s">
        <v>156</v>
      </c>
      <c r="E139" s="9">
        <v>5</v>
      </c>
      <c r="F139" s="9">
        <v>0</v>
      </c>
      <c r="G139" s="9">
        <v>10</v>
      </c>
      <c r="H139" s="9">
        <v>171</v>
      </c>
      <c r="I139" s="9">
        <v>39</v>
      </c>
      <c r="J139" s="9">
        <v>5</v>
      </c>
      <c r="K139" s="9">
        <v>0</v>
      </c>
      <c r="L139" s="9">
        <v>171</v>
      </c>
      <c r="M139" s="9">
        <v>0</v>
      </c>
      <c r="N139" s="9">
        <v>0</v>
      </c>
      <c r="O139" s="9">
        <v>0</v>
      </c>
      <c r="P139" s="15">
        <v>1</v>
      </c>
      <c r="Q139" s="15">
        <v>1</v>
      </c>
      <c r="R139" s="9">
        <v>5</v>
      </c>
      <c r="S139" s="9">
        <v>0</v>
      </c>
      <c r="T139" s="9">
        <v>171</v>
      </c>
      <c r="U139" s="9">
        <v>0</v>
      </c>
      <c r="V139" s="9">
        <v>0</v>
      </c>
      <c r="W139" s="9">
        <v>0</v>
      </c>
      <c r="X139" s="15">
        <v>1</v>
      </c>
      <c r="Y139" s="15">
        <v>1</v>
      </c>
    </row>
    <row r="140" ht="18" customHeight="1" spans="1:25">
      <c r="A140" s="9"/>
      <c r="B140" s="9"/>
      <c r="C140" s="9">
        <v>2</v>
      </c>
      <c r="D140" s="9" t="s">
        <v>157</v>
      </c>
      <c r="E140" s="9">
        <v>10</v>
      </c>
      <c r="F140" s="9">
        <v>0</v>
      </c>
      <c r="G140" s="9">
        <v>2</v>
      </c>
      <c r="H140" s="9">
        <v>186</v>
      </c>
      <c r="I140" s="9">
        <v>14</v>
      </c>
      <c r="J140" s="9">
        <v>10</v>
      </c>
      <c r="K140" s="9">
        <v>0</v>
      </c>
      <c r="L140" s="9">
        <v>186</v>
      </c>
      <c r="M140" s="9">
        <v>0</v>
      </c>
      <c r="N140" s="9">
        <v>0</v>
      </c>
      <c r="O140" s="9">
        <v>0</v>
      </c>
      <c r="P140" s="15">
        <v>1</v>
      </c>
      <c r="Q140" s="15">
        <v>1</v>
      </c>
      <c r="R140" s="9">
        <v>10</v>
      </c>
      <c r="S140" s="9">
        <v>0</v>
      </c>
      <c r="T140" s="9">
        <v>186</v>
      </c>
      <c r="U140" s="9">
        <v>0</v>
      </c>
      <c r="V140" s="9">
        <v>0</v>
      </c>
      <c r="W140" s="9">
        <v>0</v>
      </c>
      <c r="X140" s="15">
        <v>1</v>
      </c>
      <c r="Y140" s="15">
        <v>1</v>
      </c>
    </row>
    <row r="141" ht="18" customHeight="1" spans="1:25">
      <c r="A141" s="9"/>
      <c r="B141" s="9"/>
      <c r="C141" s="9">
        <v>3</v>
      </c>
      <c r="D141" s="9" t="s">
        <v>158</v>
      </c>
      <c r="E141" s="9">
        <v>15</v>
      </c>
      <c r="F141" s="9">
        <v>1</v>
      </c>
      <c r="G141" s="9">
        <v>1</v>
      </c>
      <c r="H141" s="9">
        <v>280</v>
      </c>
      <c r="I141" s="9">
        <v>38</v>
      </c>
      <c r="J141" s="9">
        <v>15</v>
      </c>
      <c r="K141" s="9">
        <v>1</v>
      </c>
      <c r="L141" s="9">
        <v>280</v>
      </c>
      <c r="M141" s="9">
        <v>0</v>
      </c>
      <c r="N141" s="9">
        <v>0</v>
      </c>
      <c r="O141" s="9">
        <v>0</v>
      </c>
      <c r="P141" s="15">
        <v>1</v>
      </c>
      <c r="Q141" s="15">
        <v>1</v>
      </c>
      <c r="R141" s="9">
        <v>15</v>
      </c>
      <c r="S141" s="9">
        <v>1</v>
      </c>
      <c r="T141" s="9">
        <v>277</v>
      </c>
      <c r="U141" s="9">
        <v>0</v>
      </c>
      <c r="V141" s="9">
        <v>0</v>
      </c>
      <c r="W141" s="9">
        <v>0</v>
      </c>
      <c r="X141" s="15">
        <v>1</v>
      </c>
      <c r="Y141" s="20">
        <v>0.9893</v>
      </c>
    </row>
    <row r="142" ht="18" customHeight="1" spans="1:25">
      <c r="A142" s="9"/>
      <c r="B142" s="9"/>
      <c r="C142" s="9">
        <v>4</v>
      </c>
      <c r="D142" s="9" t="s">
        <v>159</v>
      </c>
      <c r="E142" s="9">
        <v>14</v>
      </c>
      <c r="F142" s="9">
        <v>0</v>
      </c>
      <c r="G142" s="9">
        <v>0</v>
      </c>
      <c r="H142" s="9">
        <v>286</v>
      </c>
      <c r="I142" s="9">
        <v>39</v>
      </c>
      <c r="J142" s="9">
        <v>14</v>
      </c>
      <c r="K142" s="9">
        <v>0</v>
      </c>
      <c r="L142" s="9">
        <v>286</v>
      </c>
      <c r="M142" s="9">
        <v>0</v>
      </c>
      <c r="N142" s="9">
        <v>0</v>
      </c>
      <c r="O142" s="9">
        <v>0</v>
      </c>
      <c r="P142" s="15">
        <v>1</v>
      </c>
      <c r="Q142" s="15">
        <v>1</v>
      </c>
      <c r="R142" s="9">
        <v>14</v>
      </c>
      <c r="S142" s="9">
        <v>0</v>
      </c>
      <c r="T142" s="9">
        <v>285</v>
      </c>
      <c r="U142" s="9">
        <v>0</v>
      </c>
      <c r="V142" s="9">
        <v>0</v>
      </c>
      <c r="W142" s="9">
        <v>0</v>
      </c>
      <c r="X142" s="15">
        <v>1</v>
      </c>
      <c r="Y142" s="20">
        <v>0.9965</v>
      </c>
    </row>
    <row r="143" ht="18" customHeight="1" spans="1:25">
      <c r="A143" s="9"/>
      <c r="B143" s="9"/>
      <c r="C143" s="9">
        <v>5</v>
      </c>
      <c r="D143" s="9" t="s">
        <v>160</v>
      </c>
      <c r="E143" s="9">
        <v>17</v>
      </c>
      <c r="F143" s="9">
        <v>1</v>
      </c>
      <c r="G143" s="9">
        <v>7</v>
      </c>
      <c r="H143" s="9">
        <v>523</v>
      </c>
      <c r="I143" s="9">
        <v>51</v>
      </c>
      <c r="J143" s="9">
        <v>17</v>
      </c>
      <c r="K143" s="9">
        <v>1</v>
      </c>
      <c r="L143" s="9">
        <v>523</v>
      </c>
      <c r="M143" s="9">
        <v>0</v>
      </c>
      <c r="N143" s="9">
        <v>0</v>
      </c>
      <c r="O143" s="9">
        <v>0</v>
      </c>
      <c r="P143" s="15">
        <v>1</v>
      </c>
      <c r="Q143" s="15">
        <v>1</v>
      </c>
      <c r="R143" s="9">
        <v>17</v>
      </c>
      <c r="S143" s="9">
        <v>1</v>
      </c>
      <c r="T143" s="9">
        <v>519</v>
      </c>
      <c r="U143" s="9">
        <v>0</v>
      </c>
      <c r="V143" s="9">
        <v>0</v>
      </c>
      <c r="W143" s="9">
        <v>0</v>
      </c>
      <c r="X143" s="15">
        <v>1</v>
      </c>
      <c r="Y143" s="20">
        <v>0.9924</v>
      </c>
    </row>
    <row r="144" ht="18" customHeight="1" spans="1:25">
      <c r="A144" s="9">
        <v>21</v>
      </c>
      <c r="B144" s="9" t="s">
        <v>161</v>
      </c>
      <c r="C144" s="9" t="s">
        <v>23</v>
      </c>
      <c r="D144" s="9"/>
      <c r="E144" s="9">
        <f t="shared" ref="E144" si="90">SUM(E145:E149)</f>
        <v>55</v>
      </c>
      <c r="F144" s="9">
        <f t="shared" ref="F144:O144" si="91">SUM(F145:F149)</f>
        <v>0</v>
      </c>
      <c r="G144" s="9">
        <f t="shared" si="91"/>
        <v>8</v>
      </c>
      <c r="H144" s="9">
        <f t="shared" si="91"/>
        <v>847</v>
      </c>
      <c r="I144" s="9">
        <f t="shared" si="91"/>
        <v>118</v>
      </c>
      <c r="J144" s="9">
        <f t="shared" si="91"/>
        <v>55</v>
      </c>
      <c r="K144" s="9">
        <f t="shared" si="91"/>
        <v>0</v>
      </c>
      <c r="L144" s="9">
        <f t="shared" si="91"/>
        <v>847</v>
      </c>
      <c r="M144" s="9">
        <f t="shared" si="91"/>
        <v>0</v>
      </c>
      <c r="N144" s="9">
        <f t="shared" si="91"/>
        <v>0</v>
      </c>
      <c r="O144" s="9">
        <f t="shared" si="91"/>
        <v>0</v>
      </c>
      <c r="P144" s="15">
        <v>1</v>
      </c>
      <c r="Q144" s="15">
        <v>1</v>
      </c>
      <c r="R144" s="9">
        <f>SUM(R145:R149)</f>
        <v>55</v>
      </c>
      <c r="S144" s="9">
        <f t="shared" ref="S144:W144" si="92">SUM(S145:S149)</f>
        <v>0</v>
      </c>
      <c r="T144" s="9">
        <f t="shared" si="92"/>
        <v>845</v>
      </c>
      <c r="U144" s="9">
        <f t="shared" si="92"/>
        <v>0</v>
      </c>
      <c r="V144" s="9">
        <f t="shared" si="92"/>
        <v>0</v>
      </c>
      <c r="W144" s="9">
        <f t="shared" si="92"/>
        <v>0</v>
      </c>
      <c r="X144" s="15">
        <v>1</v>
      </c>
      <c r="Y144" s="20">
        <f t="shared" ref="Y144:Y149" si="93">T144/L144</f>
        <v>0.997638724911452</v>
      </c>
    </row>
    <row r="145" ht="18" customHeight="1" spans="1:25">
      <c r="A145" s="9"/>
      <c r="B145" s="9"/>
      <c r="C145" s="9">
        <v>1</v>
      </c>
      <c r="D145" s="9" t="s">
        <v>162</v>
      </c>
      <c r="E145" s="9">
        <v>4</v>
      </c>
      <c r="F145" s="9">
        <f t="shared" ref="F145:F149" si="94">SUM(F146:F150)</f>
        <v>0</v>
      </c>
      <c r="G145" s="9">
        <v>4</v>
      </c>
      <c r="H145" s="9">
        <v>98</v>
      </c>
      <c r="I145" s="9">
        <v>18</v>
      </c>
      <c r="J145" s="9">
        <v>4</v>
      </c>
      <c r="K145" s="9">
        <v>0</v>
      </c>
      <c r="L145" s="9">
        <v>98</v>
      </c>
      <c r="M145" s="9">
        <v>0</v>
      </c>
      <c r="N145" s="9">
        <v>0</v>
      </c>
      <c r="O145" s="9">
        <v>0</v>
      </c>
      <c r="P145" s="15">
        <v>1</v>
      </c>
      <c r="Q145" s="15">
        <v>1</v>
      </c>
      <c r="R145" s="9">
        <v>4</v>
      </c>
      <c r="S145" s="9"/>
      <c r="T145" s="9">
        <v>96</v>
      </c>
      <c r="U145" s="9">
        <v>0</v>
      </c>
      <c r="V145" s="9">
        <v>0</v>
      </c>
      <c r="W145" s="9">
        <v>0</v>
      </c>
      <c r="X145" s="15">
        <v>1</v>
      </c>
      <c r="Y145" s="15">
        <f t="shared" si="93"/>
        <v>0.979591836734694</v>
      </c>
    </row>
    <row r="146" ht="18" customHeight="1" spans="1:25">
      <c r="A146" s="9"/>
      <c r="B146" s="9"/>
      <c r="C146" s="9">
        <v>2</v>
      </c>
      <c r="D146" s="9" t="s">
        <v>163</v>
      </c>
      <c r="E146" s="9">
        <v>7</v>
      </c>
      <c r="F146" s="9">
        <f t="shared" si="94"/>
        <v>0</v>
      </c>
      <c r="G146" s="9">
        <v>0</v>
      </c>
      <c r="H146" s="9">
        <v>105</v>
      </c>
      <c r="I146" s="9">
        <v>9</v>
      </c>
      <c r="J146" s="9">
        <v>7</v>
      </c>
      <c r="K146" s="9">
        <v>0</v>
      </c>
      <c r="L146" s="9">
        <v>105</v>
      </c>
      <c r="M146" s="9">
        <v>0</v>
      </c>
      <c r="N146" s="9">
        <v>0</v>
      </c>
      <c r="O146" s="9">
        <v>0</v>
      </c>
      <c r="P146" s="15">
        <v>1</v>
      </c>
      <c r="Q146" s="15">
        <v>1</v>
      </c>
      <c r="R146" s="9">
        <v>7</v>
      </c>
      <c r="S146" s="9"/>
      <c r="T146" s="9">
        <v>105</v>
      </c>
      <c r="U146" s="9">
        <v>0</v>
      </c>
      <c r="V146" s="9">
        <v>0</v>
      </c>
      <c r="W146" s="9">
        <v>0</v>
      </c>
      <c r="X146" s="15">
        <v>1</v>
      </c>
      <c r="Y146" s="15">
        <f t="shared" si="93"/>
        <v>1</v>
      </c>
    </row>
    <row r="147" ht="18" customHeight="1" spans="1:25">
      <c r="A147" s="9"/>
      <c r="B147" s="9"/>
      <c r="C147" s="9">
        <v>3</v>
      </c>
      <c r="D147" s="9" t="s">
        <v>164</v>
      </c>
      <c r="E147" s="9">
        <v>12</v>
      </c>
      <c r="F147" s="9">
        <f t="shared" si="94"/>
        <v>0</v>
      </c>
      <c r="G147" s="9">
        <v>0</v>
      </c>
      <c r="H147" s="9">
        <v>161</v>
      </c>
      <c r="I147" s="9">
        <v>38</v>
      </c>
      <c r="J147" s="9">
        <v>12</v>
      </c>
      <c r="K147" s="9">
        <v>0</v>
      </c>
      <c r="L147" s="9">
        <v>161</v>
      </c>
      <c r="M147" s="9">
        <v>0</v>
      </c>
      <c r="N147" s="9">
        <v>0</v>
      </c>
      <c r="O147" s="9">
        <v>0</v>
      </c>
      <c r="P147" s="15">
        <v>1</v>
      </c>
      <c r="Q147" s="15">
        <v>1</v>
      </c>
      <c r="R147" s="9">
        <v>12</v>
      </c>
      <c r="S147" s="9"/>
      <c r="T147" s="9">
        <v>161</v>
      </c>
      <c r="U147" s="9">
        <v>0</v>
      </c>
      <c r="V147" s="9">
        <v>0</v>
      </c>
      <c r="W147" s="9">
        <v>0</v>
      </c>
      <c r="X147" s="15">
        <v>1</v>
      </c>
      <c r="Y147" s="15">
        <f t="shared" si="93"/>
        <v>1</v>
      </c>
    </row>
    <row r="148" ht="18" customHeight="1" spans="1:25">
      <c r="A148" s="9"/>
      <c r="B148" s="9"/>
      <c r="C148" s="9">
        <v>4</v>
      </c>
      <c r="D148" s="9" t="s">
        <v>165</v>
      </c>
      <c r="E148" s="9">
        <v>15</v>
      </c>
      <c r="F148" s="9">
        <f t="shared" si="94"/>
        <v>0</v>
      </c>
      <c r="G148" s="9">
        <v>0</v>
      </c>
      <c r="H148" s="9">
        <v>177</v>
      </c>
      <c r="I148" s="9">
        <v>23</v>
      </c>
      <c r="J148" s="9">
        <v>15</v>
      </c>
      <c r="K148" s="9">
        <v>0</v>
      </c>
      <c r="L148" s="9">
        <v>177</v>
      </c>
      <c r="M148" s="9">
        <v>0</v>
      </c>
      <c r="N148" s="9">
        <v>0</v>
      </c>
      <c r="O148" s="9">
        <v>0</v>
      </c>
      <c r="P148" s="15">
        <v>1</v>
      </c>
      <c r="Q148" s="15">
        <v>1</v>
      </c>
      <c r="R148" s="9">
        <v>15</v>
      </c>
      <c r="S148" s="9"/>
      <c r="T148" s="9">
        <v>177</v>
      </c>
      <c r="U148" s="9">
        <v>0</v>
      </c>
      <c r="V148" s="9">
        <v>0</v>
      </c>
      <c r="W148" s="9">
        <v>0</v>
      </c>
      <c r="X148" s="15">
        <v>1</v>
      </c>
      <c r="Y148" s="15">
        <f t="shared" si="93"/>
        <v>1</v>
      </c>
    </row>
    <row r="149" ht="18" customHeight="1" spans="1:25">
      <c r="A149" s="9"/>
      <c r="B149" s="9"/>
      <c r="C149" s="9">
        <v>5</v>
      </c>
      <c r="D149" s="9" t="s">
        <v>166</v>
      </c>
      <c r="E149" s="9">
        <v>17</v>
      </c>
      <c r="F149" s="9">
        <f t="shared" si="94"/>
        <v>0</v>
      </c>
      <c r="G149" s="9">
        <v>4</v>
      </c>
      <c r="H149" s="9">
        <v>306</v>
      </c>
      <c r="I149" s="9">
        <v>30</v>
      </c>
      <c r="J149" s="9">
        <v>17</v>
      </c>
      <c r="K149" s="9">
        <v>0</v>
      </c>
      <c r="L149" s="9">
        <v>306</v>
      </c>
      <c r="M149" s="9">
        <v>0</v>
      </c>
      <c r="N149" s="9">
        <v>0</v>
      </c>
      <c r="O149" s="9">
        <v>0</v>
      </c>
      <c r="P149" s="15">
        <v>1</v>
      </c>
      <c r="Q149" s="15">
        <v>1</v>
      </c>
      <c r="R149" s="9">
        <v>17</v>
      </c>
      <c r="S149" s="9"/>
      <c r="T149" s="9">
        <v>306</v>
      </c>
      <c r="U149" s="9">
        <v>0</v>
      </c>
      <c r="V149" s="9">
        <v>0</v>
      </c>
      <c r="W149" s="9">
        <v>0</v>
      </c>
      <c r="X149" s="15">
        <v>1</v>
      </c>
      <c r="Y149" s="15">
        <f t="shared" si="93"/>
        <v>1</v>
      </c>
    </row>
  </sheetData>
  <mergeCells count="36">
    <mergeCell ref="A1:B1"/>
    <mergeCell ref="A2:Y2"/>
    <mergeCell ref="A3:G3"/>
    <mergeCell ref="E4:I4"/>
    <mergeCell ref="J4:L4"/>
    <mergeCell ref="M4:O4"/>
    <mergeCell ref="R4:T4"/>
    <mergeCell ref="U4:W4"/>
    <mergeCell ref="C7:D7"/>
    <mergeCell ref="C19:D19"/>
    <mergeCell ref="C29:D29"/>
    <mergeCell ref="C33:D33"/>
    <mergeCell ref="C41:D41"/>
    <mergeCell ref="C47:D47"/>
    <mergeCell ref="C58:D58"/>
    <mergeCell ref="C65:D65"/>
    <mergeCell ref="C74:D74"/>
    <mergeCell ref="C80:D80"/>
    <mergeCell ref="C85:D85"/>
    <mergeCell ref="C86:D86"/>
    <mergeCell ref="C87:D87"/>
    <mergeCell ref="C95:D95"/>
    <mergeCell ref="C100:D100"/>
    <mergeCell ref="C110:D110"/>
    <mergeCell ref="C116:D116"/>
    <mergeCell ref="C125:D125"/>
    <mergeCell ref="C134:D134"/>
    <mergeCell ref="C138:D138"/>
    <mergeCell ref="C144:D144"/>
    <mergeCell ref="A4:A5"/>
    <mergeCell ref="B4:B5"/>
    <mergeCell ref="P4:P5"/>
    <mergeCell ref="Q4:Q5"/>
    <mergeCell ref="X4:X5"/>
    <mergeCell ref="Y4:Y5"/>
    <mergeCell ref="C4:D5"/>
  </mergeCells>
  <printOptions horizontalCentered="1"/>
  <pageMargins left="0.393055555555556" right="0.393055555555556" top="0.751388888888889" bottom="0.751388888888889" header="0.297916666666667" footer="0.297916666666667"/>
  <pageSetup paperSize="9" scale="91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神州网信技术有限公司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伍昊1</dc:creator>
  <cp:lastModifiedBy>罗大燕</cp:lastModifiedBy>
  <dcterms:created xsi:type="dcterms:W3CDTF">2019-05-14T01:18:00Z</dcterms:created>
  <dcterms:modified xsi:type="dcterms:W3CDTF">2019-05-30T00:15:02Z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